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Изменения 2020\Изменение в апреле 2020г\"/>
    </mc:Choice>
  </mc:AlternateContent>
  <xr:revisionPtr revIDLastSave="0" documentId="13_ncr:1_{A2B10E48-CAD3-4910-8322-0ACFC9BF4EB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Район (город)" sheetId="1" r:id="rId1"/>
  </sheets>
  <definedNames>
    <definedName name="Z_11A61AA9_D6FF_42A3_BC4D_E7C08884C6A1_.wvu.PrintArea" localSheetId="0" hidden="1">'Район (город)'!$A$1:$N$464</definedName>
    <definedName name="Z_11A61AA9_D6FF_42A3_BC4D_E7C08884C6A1_.wvu.PrintTitles" localSheetId="0" hidden="1">'Район (город)'!$4:$6</definedName>
    <definedName name="Z_11A61AA9_D6FF_42A3_BC4D_E7C08884C6A1_.wvu.Rows" localSheetId="0" hidden="1">'Район (город)'!$192:$201,'Район (город)'!$204:$215,'Район (город)'!$327:$336,'Район (город)'!$353:$358,'Район (город)'!$372:$390</definedName>
    <definedName name="Z_1920FFCE_37CF_486D_B0BB_9968DBDAD497_.wvu.PrintArea" localSheetId="0" hidden="1">'Район (город)'!$A$1:$N$464</definedName>
    <definedName name="Z_1920FFCE_37CF_486D_B0BB_9968DBDAD497_.wvu.PrintTitles" localSheetId="0" hidden="1">'Район (город)'!$4:$6</definedName>
    <definedName name="Z_1F662B29_50AC_48FA_B185_BC836872F3B3_.wvu.PrintArea" localSheetId="0" hidden="1">'Район (город)'!$A$1:$N$464</definedName>
    <definedName name="Z_1F662B29_50AC_48FA_B185_BC836872F3B3_.wvu.PrintTitles" localSheetId="0" hidden="1">'Район (город)'!$4:$6</definedName>
    <definedName name="Z_1F662B29_50AC_48FA_B185_BC836872F3B3_.wvu.Rows" localSheetId="0" hidden="1">'Район (город)'!$192:$201,'Район (город)'!$204:$215,'Район (город)'!$327:$336,'Район (город)'!$353:$358,'Район (город)'!$372:$390</definedName>
    <definedName name="Z_25E4E9B5_DF7D_48C4_B26C_271B5255BFEF_.wvu.PrintArea" localSheetId="0" hidden="1">'Район (город)'!$A$1:$N$464</definedName>
    <definedName name="Z_25E4E9B5_DF7D_48C4_B26C_271B5255BFEF_.wvu.PrintTitles" localSheetId="0" hidden="1">'Район (город)'!$4:$6</definedName>
    <definedName name="Z_25E4E9B5_DF7D_48C4_B26C_271B5255BFEF_.wvu.Rows" localSheetId="0" hidden="1">'Район (город)'!$192:$201,'Район (город)'!$204:$215,'Район (город)'!$327:$336,'Район (город)'!$353:$358,'Район (город)'!$372:$390</definedName>
    <definedName name="Z_4BBAC06F_E87F_494C_B8A1_64C3F067FF71_.wvu.PrintArea" localSheetId="0" hidden="1">'Район (город)'!$A$1:$N$464</definedName>
    <definedName name="Z_4BBAC06F_E87F_494C_B8A1_64C3F067FF71_.wvu.PrintTitles" localSheetId="0" hidden="1">'Район (город)'!$4:$6</definedName>
    <definedName name="Z_4BBAC06F_E87F_494C_B8A1_64C3F067FF71_.wvu.Rows" localSheetId="0" hidden="1">'Район (город)'!$192:$201,'Район (город)'!$204:$215,'Район (город)'!$327:$336,'Район (город)'!$353:$358,'Район (город)'!$372:$390</definedName>
    <definedName name="Z_52B3526C_5B9C_4D1C_AD84_5B9BCBCBC837_.wvu.PrintArea" localSheetId="0" hidden="1">'Район (город)'!$A$1:$N$464</definedName>
    <definedName name="Z_52B3526C_5B9C_4D1C_AD84_5B9BCBCBC837_.wvu.PrintTitles" localSheetId="0" hidden="1">'Район (город)'!$4:$6</definedName>
    <definedName name="Z_831F3B17_A972_4E93_B9AC_84E2A9346915_.wvu.PrintArea" localSheetId="0" hidden="1">'Район (город)'!$A$1:$N$464</definedName>
    <definedName name="Z_831F3B17_A972_4E93_B9AC_84E2A9346915_.wvu.PrintTitles" localSheetId="0" hidden="1">'Район (город)'!$4:$6</definedName>
    <definedName name="Z_831F3B17_A972_4E93_B9AC_84E2A9346915_.wvu.Rows" localSheetId="0" hidden="1">'Район (город)'!$192:$201,'Район (город)'!$204:$215,'Район (город)'!$327:$336,'Район (город)'!$353:$358,'Район (город)'!$372:$390</definedName>
    <definedName name="Z_985DF335_C3A7_43CC_AE7A_4B424810E985_.wvu.PrintArea" localSheetId="0" hidden="1">'Район (город)'!$A$1:$N$464</definedName>
    <definedName name="Z_985DF335_C3A7_43CC_AE7A_4B424810E985_.wvu.PrintTitles" localSheetId="0" hidden="1">'Район (город)'!$4:$6</definedName>
    <definedName name="Z_9E21ACB1_8094_4DD5_A4C6_C7DA7BD87108_.wvu.PrintArea" localSheetId="0" hidden="1">'Район (город)'!$A$1:$N$464</definedName>
    <definedName name="Z_9E21ACB1_8094_4DD5_A4C6_C7DA7BD87108_.wvu.PrintTitles" localSheetId="0" hidden="1">'Район (город)'!$4:$6</definedName>
    <definedName name="Z_9E21ACB1_8094_4DD5_A4C6_C7DA7BD87108_.wvu.Rows" localSheetId="0" hidden="1">'Район (город)'!$192:$201,'Район (город)'!$204:$215,'Район (город)'!$327:$336,'Район (город)'!$353:$358,'Район (город)'!$372:$390</definedName>
    <definedName name="Z_D21DFE68_0408_442F_B09D_1B332BCD22E2_.wvu.PrintArea" localSheetId="0" hidden="1">'Район (город)'!$A$1:$N$464</definedName>
    <definedName name="Z_D21DFE68_0408_442F_B09D_1B332BCD22E2_.wvu.PrintTitles" localSheetId="0" hidden="1">'Район (город)'!$4:$6</definedName>
    <definedName name="Z_D43ECD61_99C5_4D28_9513_114857A91376_.wvu.PrintArea" localSheetId="0" hidden="1">'Район (город)'!$A$1:$N$464</definedName>
    <definedName name="Z_D43ECD61_99C5_4D28_9513_114857A91376_.wvu.PrintTitles" localSheetId="0" hidden="1">'Район (город)'!$4:$6</definedName>
    <definedName name="Z_D43ECD61_99C5_4D28_9513_114857A91376_.wvu.Rows" localSheetId="0" hidden="1">'Район (город)'!$192:$201,'Район (город)'!$204:$215,'Район (город)'!$327:$336,'Район (город)'!$353:$358,'Район (город)'!$372:$390</definedName>
    <definedName name="Z_EB4AB006_8FFF_49CC_8348_992A2BA0B6FC_.wvu.PrintArea" localSheetId="0" hidden="1">'Район (город)'!$A$1:$N$464</definedName>
    <definedName name="Z_EB4AB006_8FFF_49CC_8348_992A2BA0B6FC_.wvu.PrintTitles" localSheetId="0" hidden="1">'Район (город)'!$4:$6</definedName>
    <definedName name="_xlnm.Print_Titles" localSheetId="0">'Район (город)'!$4:$6</definedName>
    <definedName name="_xlnm.Print_Area" localSheetId="0">'Район (город)'!$A$1:$N$464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8" i="1" l="1"/>
  <c r="B455" i="1" l="1"/>
  <c r="K128" i="1"/>
  <c r="J128" i="1"/>
  <c r="I128" i="1" s="1"/>
  <c r="H128" i="1"/>
  <c r="G128" i="1"/>
  <c r="C128" i="1"/>
  <c r="E128" i="1"/>
  <c r="B128" i="1"/>
  <c r="F129" i="1"/>
  <c r="I129" i="1"/>
  <c r="L129" i="1" s="1"/>
  <c r="M129" i="1" s="1"/>
  <c r="F130" i="1"/>
  <c r="I130" i="1"/>
  <c r="F131" i="1"/>
  <c r="I131" i="1"/>
  <c r="L131" i="1" s="1"/>
  <c r="M131" i="1" s="1"/>
  <c r="F132" i="1"/>
  <c r="I132" i="1"/>
  <c r="F133" i="1"/>
  <c r="I133" i="1"/>
  <c r="L133" i="1" s="1"/>
  <c r="M133" i="1" s="1"/>
  <c r="F134" i="1"/>
  <c r="I134" i="1"/>
  <c r="F135" i="1"/>
  <c r="I135" i="1"/>
  <c r="L135" i="1" s="1"/>
  <c r="M135" i="1" s="1"/>
  <c r="F136" i="1"/>
  <c r="I136" i="1"/>
  <c r="F137" i="1"/>
  <c r="I137" i="1"/>
  <c r="L137" i="1" s="1"/>
  <c r="M137" i="1" s="1"/>
  <c r="F138" i="1"/>
  <c r="I138" i="1"/>
  <c r="B117" i="1"/>
  <c r="F128" i="1" l="1"/>
  <c r="L138" i="1"/>
  <c r="M138" i="1" s="1"/>
  <c r="L136" i="1"/>
  <c r="M136" i="1" s="1"/>
  <c r="L134" i="1"/>
  <c r="M134" i="1" s="1"/>
  <c r="L132" i="1"/>
  <c r="M132" i="1" s="1"/>
  <c r="L130" i="1"/>
  <c r="M130" i="1" s="1"/>
  <c r="L128" i="1"/>
  <c r="M128" i="1" s="1"/>
  <c r="I48" i="1" l="1"/>
  <c r="I51" i="1"/>
  <c r="I52" i="1"/>
  <c r="I53" i="1"/>
  <c r="I54" i="1"/>
  <c r="I55" i="1"/>
  <c r="I56" i="1"/>
  <c r="I57" i="1"/>
  <c r="I58" i="1"/>
  <c r="I59" i="1"/>
  <c r="I60" i="1"/>
  <c r="I62" i="1"/>
  <c r="I63" i="1"/>
  <c r="I64" i="1"/>
  <c r="I65" i="1"/>
  <c r="I66" i="1"/>
  <c r="I68" i="1"/>
  <c r="I69" i="1"/>
  <c r="I70" i="1"/>
  <c r="I71" i="1"/>
  <c r="I72" i="1"/>
  <c r="I73" i="1"/>
  <c r="I74" i="1"/>
  <c r="I75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39" i="1"/>
  <c r="I140" i="1"/>
  <c r="I141" i="1"/>
  <c r="I142" i="1"/>
  <c r="I143" i="1"/>
  <c r="I144" i="1"/>
  <c r="I145" i="1"/>
  <c r="I146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7" i="1"/>
  <c r="I178" i="1"/>
  <c r="I179" i="1"/>
  <c r="I180" i="1"/>
  <c r="I181" i="1"/>
  <c r="I182" i="1"/>
  <c r="I184" i="1"/>
  <c r="I185" i="1"/>
  <c r="I186" i="1"/>
  <c r="I187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2" i="1"/>
  <c r="I393" i="1"/>
  <c r="I394" i="1"/>
  <c r="I395" i="1"/>
  <c r="I396" i="1"/>
  <c r="I398" i="1"/>
  <c r="I399" i="1"/>
  <c r="I400" i="1"/>
  <c r="I401" i="1"/>
  <c r="I402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5" i="1"/>
  <c r="L435" i="1" s="1"/>
  <c r="M435" i="1" s="1"/>
  <c r="I436" i="1"/>
  <c r="I438" i="1"/>
  <c r="I439" i="1"/>
  <c r="I440" i="1"/>
  <c r="L440" i="1" s="1"/>
  <c r="M440" i="1" s="1"/>
  <c r="I441" i="1"/>
  <c r="I449" i="1"/>
  <c r="I450" i="1"/>
  <c r="I454" i="1"/>
  <c r="I456" i="1"/>
  <c r="I457" i="1"/>
  <c r="I458" i="1"/>
  <c r="I459" i="1"/>
  <c r="F48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39" i="1"/>
  <c r="F140" i="1"/>
  <c r="F141" i="1"/>
  <c r="F142" i="1"/>
  <c r="F143" i="1"/>
  <c r="F144" i="1"/>
  <c r="F145" i="1"/>
  <c r="F146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4" i="1"/>
  <c r="F165" i="1"/>
  <c r="F166" i="1"/>
  <c r="F167" i="1"/>
  <c r="F168" i="1"/>
  <c r="F170" i="1"/>
  <c r="F171" i="1"/>
  <c r="F172" i="1"/>
  <c r="F173" i="1"/>
  <c r="F174" i="1"/>
  <c r="F175" i="1"/>
  <c r="F177" i="1"/>
  <c r="F178" i="1"/>
  <c r="F179" i="1"/>
  <c r="F180" i="1"/>
  <c r="F181" i="1"/>
  <c r="F182" i="1"/>
  <c r="F184" i="1"/>
  <c r="F185" i="1"/>
  <c r="F186" i="1"/>
  <c r="F187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2" i="1"/>
  <c r="F393" i="1"/>
  <c r="F394" i="1"/>
  <c r="F395" i="1"/>
  <c r="F396" i="1"/>
  <c r="F398" i="1"/>
  <c r="F399" i="1"/>
  <c r="F400" i="1"/>
  <c r="F401" i="1"/>
  <c r="F402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5" i="1"/>
  <c r="F436" i="1"/>
  <c r="F438" i="1"/>
  <c r="F439" i="1"/>
  <c r="F440" i="1"/>
  <c r="F441" i="1"/>
  <c r="F449" i="1"/>
  <c r="F450" i="1"/>
  <c r="L450" i="1" s="1"/>
  <c r="M450" i="1" s="1"/>
  <c r="F454" i="1"/>
  <c r="F456" i="1"/>
  <c r="F457" i="1"/>
  <c r="F458" i="1"/>
  <c r="L458" i="1" s="1"/>
  <c r="M458" i="1" s="1"/>
  <c r="F459" i="1"/>
  <c r="F46" i="1"/>
  <c r="L456" i="1" l="1"/>
  <c r="M456" i="1" s="1"/>
  <c r="L415" i="1"/>
  <c r="M415" i="1" s="1"/>
  <c r="L380" i="1"/>
  <c r="M380" i="1" s="1"/>
  <c r="L364" i="1"/>
  <c r="M364" i="1" s="1"/>
  <c r="L330" i="1"/>
  <c r="M330" i="1" s="1"/>
  <c r="L305" i="1"/>
  <c r="M305" i="1" s="1"/>
  <c r="L272" i="1"/>
  <c r="M272" i="1" s="1"/>
  <c r="L239" i="1"/>
  <c r="M239" i="1" s="1"/>
  <c r="L441" i="1"/>
  <c r="M441" i="1" s="1"/>
  <c r="L398" i="1"/>
  <c r="M398" i="1" s="1"/>
  <c r="L347" i="1"/>
  <c r="M347" i="1" s="1"/>
  <c r="L457" i="1"/>
  <c r="M457" i="1" s="1"/>
  <c r="L449" i="1"/>
  <c r="M449" i="1" s="1"/>
  <c r="L427" i="1"/>
  <c r="M427" i="1" s="1"/>
  <c r="L423" i="1"/>
  <c r="M423" i="1" s="1"/>
  <c r="L419" i="1"/>
  <c r="M419" i="1" s="1"/>
  <c r="L411" i="1"/>
  <c r="M411" i="1" s="1"/>
  <c r="L407" i="1"/>
  <c r="M407" i="1" s="1"/>
  <c r="L402" i="1"/>
  <c r="M402" i="1" s="1"/>
  <c r="L393" i="1"/>
  <c r="M393" i="1" s="1"/>
  <c r="L388" i="1"/>
  <c r="M388" i="1" s="1"/>
  <c r="L384" i="1"/>
  <c r="M384" i="1" s="1"/>
  <c r="L376" i="1"/>
  <c r="M376" i="1" s="1"/>
  <c r="L372" i="1"/>
  <c r="M372" i="1" s="1"/>
  <c r="L368" i="1"/>
  <c r="M368" i="1" s="1"/>
  <c r="L360" i="1"/>
  <c r="M360" i="1" s="1"/>
  <c r="L356" i="1"/>
  <c r="M356" i="1" s="1"/>
  <c r="L351" i="1"/>
  <c r="M351" i="1" s="1"/>
  <c r="L343" i="1"/>
  <c r="M343" i="1" s="1"/>
  <c r="L339" i="1"/>
  <c r="M339" i="1" s="1"/>
  <c r="L334" i="1"/>
  <c r="M334" i="1" s="1"/>
  <c r="L326" i="1"/>
  <c r="M326" i="1" s="1"/>
  <c r="L322" i="1"/>
  <c r="M322" i="1" s="1"/>
  <c r="L314" i="1"/>
  <c r="M314" i="1" s="1"/>
  <c r="L297" i="1"/>
  <c r="M297" i="1" s="1"/>
  <c r="L289" i="1"/>
  <c r="M289" i="1" s="1"/>
  <c r="L281" i="1"/>
  <c r="M281" i="1" s="1"/>
  <c r="L264" i="1"/>
  <c r="M264" i="1" s="1"/>
  <c r="L256" i="1"/>
  <c r="M256" i="1" s="1"/>
  <c r="L248" i="1"/>
  <c r="M248" i="1" s="1"/>
  <c r="L231" i="1"/>
  <c r="M231" i="1" s="1"/>
  <c r="L223" i="1"/>
  <c r="M223" i="1" s="1"/>
  <c r="L202" i="1"/>
  <c r="M202" i="1" s="1"/>
  <c r="L459" i="1"/>
  <c r="M459" i="1" s="1"/>
  <c r="L454" i="1"/>
  <c r="M454" i="1" s="1"/>
  <c r="L429" i="1"/>
  <c r="M429" i="1" s="1"/>
  <c r="L425" i="1"/>
  <c r="M425" i="1" s="1"/>
  <c r="L421" i="1"/>
  <c r="M421" i="1" s="1"/>
  <c r="L417" i="1"/>
  <c r="M417" i="1" s="1"/>
  <c r="L413" i="1"/>
  <c r="M413" i="1" s="1"/>
  <c r="L409" i="1"/>
  <c r="M409" i="1" s="1"/>
  <c r="L405" i="1"/>
  <c r="M405" i="1" s="1"/>
  <c r="L400" i="1"/>
  <c r="M400" i="1" s="1"/>
  <c r="L395" i="1"/>
  <c r="M395" i="1" s="1"/>
  <c r="L390" i="1"/>
  <c r="M390" i="1" s="1"/>
  <c r="L386" i="1"/>
  <c r="M386" i="1" s="1"/>
  <c r="L382" i="1"/>
  <c r="M382" i="1" s="1"/>
  <c r="L378" i="1"/>
  <c r="M378" i="1" s="1"/>
  <c r="L374" i="1"/>
  <c r="M374" i="1" s="1"/>
  <c r="L370" i="1"/>
  <c r="M370" i="1" s="1"/>
  <c r="L366" i="1"/>
  <c r="M366" i="1" s="1"/>
  <c r="L362" i="1"/>
  <c r="M362" i="1" s="1"/>
  <c r="L358" i="1"/>
  <c r="M358" i="1" s="1"/>
  <c r="L354" i="1"/>
  <c r="M354" i="1" s="1"/>
  <c r="L349" i="1"/>
  <c r="M349" i="1" s="1"/>
  <c r="L345" i="1"/>
  <c r="M345" i="1" s="1"/>
  <c r="L341" i="1"/>
  <c r="M341" i="1" s="1"/>
  <c r="L336" i="1"/>
  <c r="M336" i="1" s="1"/>
  <c r="L332" i="1"/>
  <c r="M332" i="1" s="1"/>
  <c r="L328" i="1"/>
  <c r="M328" i="1" s="1"/>
  <c r="L324" i="1"/>
  <c r="M324" i="1" s="1"/>
  <c r="L438" i="1"/>
  <c r="M438" i="1" s="1"/>
  <c r="L318" i="1"/>
  <c r="M318" i="1" s="1"/>
  <c r="L310" i="1"/>
  <c r="M310" i="1" s="1"/>
  <c r="L301" i="1"/>
  <c r="M301" i="1" s="1"/>
  <c r="L293" i="1"/>
  <c r="M293" i="1" s="1"/>
  <c r="L285" i="1"/>
  <c r="M285" i="1" s="1"/>
  <c r="L276" i="1"/>
  <c r="M276" i="1" s="1"/>
  <c r="L268" i="1"/>
  <c r="M268" i="1" s="1"/>
  <c r="L260" i="1"/>
  <c r="M260" i="1" s="1"/>
  <c r="L252" i="1"/>
  <c r="M252" i="1" s="1"/>
  <c r="L243" i="1"/>
  <c r="M243" i="1" s="1"/>
  <c r="L235" i="1"/>
  <c r="M235" i="1" s="1"/>
  <c r="L227" i="1"/>
  <c r="M227" i="1" s="1"/>
  <c r="L219" i="1"/>
  <c r="M219" i="1" s="1"/>
  <c r="L194" i="1"/>
  <c r="M194" i="1" s="1"/>
  <c r="L439" i="1"/>
  <c r="M439" i="1" s="1"/>
  <c r="L436" i="1"/>
  <c r="M436" i="1" s="1"/>
  <c r="L428" i="1"/>
  <c r="M428" i="1" s="1"/>
  <c r="L426" i="1"/>
  <c r="M426" i="1" s="1"/>
  <c r="L424" i="1"/>
  <c r="M424" i="1" s="1"/>
  <c r="L422" i="1"/>
  <c r="M422" i="1" s="1"/>
  <c r="L420" i="1"/>
  <c r="M420" i="1" s="1"/>
  <c r="L418" i="1"/>
  <c r="M418" i="1" s="1"/>
  <c r="L416" i="1"/>
  <c r="M416" i="1" s="1"/>
  <c r="L414" i="1"/>
  <c r="M414" i="1" s="1"/>
  <c r="L412" i="1"/>
  <c r="M412" i="1" s="1"/>
  <c r="L410" i="1"/>
  <c r="M410" i="1" s="1"/>
  <c r="L408" i="1"/>
  <c r="M408" i="1" s="1"/>
  <c r="L406" i="1"/>
  <c r="M406" i="1" s="1"/>
  <c r="L404" i="1"/>
  <c r="M404" i="1" s="1"/>
  <c r="L401" i="1"/>
  <c r="M401" i="1" s="1"/>
  <c r="L399" i="1"/>
  <c r="M399" i="1" s="1"/>
  <c r="L396" i="1"/>
  <c r="M396" i="1" s="1"/>
  <c r="L394" i="1"/>
  <c r="M394" i="1" s="1"/>
  <c r="L392" i="1"/>
  <c r="M392" i="1" s="1"/>
  <c r="L389" i="1"/>
  <c r="M389" i="1" s="1"/>
  <c r="L387" i="1"/>
  <c r="M387" i="1" s="1"/>
  <c r="L385" i="1"/>
  <c r="M385" i="1" s="1"/>
  <c r="L383" i="1"/>
  <c r="M383" i="1" s="1"/>
  <c r="L381" i="1"/>
  <c r="M381" i="1" s="1"/>
  <c r="L379" i="1"/>
  <c r="M379" i="1" s="1"/>
  <c r="L377" i="1"/>
  <c r="M377" i="1" s="1"/>
  <c r="L375" i="1"/>
  <c r="M375" i="1" s="1"/>
  <c r="L373" i="1"/>
  <c r="M373" i="1" s="1"/>
  <c r="L371" i="1"/>
  <c r="M371" i="1" s="1"/>
  <c r="L369" i="1"/>
  <c r="M369" i="1" s="1"/>
  <c r="L367" i="1"/>
  <c r="M367" i="1" s="1"/>
  <c r="L365" i="1"/>
  <c r="M365" i="1" s="1"/>
  <c r="L363" i="1"/>
  <c r="M363" i="1" s="1"/>
  <c r="L361" i="1"/>
  <c r="M361" i="1" s="1"/>
  <c r="L359" i="1"/>
  <c r="M359" i="1" s="1"/>
  <c r="L357" i="1"/>
  <c r="M357" i="1" s="1"/>
  <c r="L355" i="1"/>
  <c r="M355" i="1" s="1"/>
  <c r="L353" i="1"/>
  <c r="M353" i="1" s="1"/>
  <c r="L350" i="1"/>
  <c r="M350" i="1" s="1"/>
  <c r="L348" i="1"/>
  <c r="M348" i="1" s="1"/>
  <c r="L346" i="1"/>
  <c r="M346" i="1" s="1"/>
  <c r="L344" i="1"/>
  <c r="M344" i="1" s="1"/>
  <c r="L342" i="1"/>
  <c r="M342" i="1" s="1"/>
  <c r="L340" i="1"/>
  <c r="M340" i="1" s="1"/>
  <c r="L338" i="1"/>
  <c r="M338" i="1" s="1"/>
  <c r="L335" i="1"/>
  <c r="M335" i="1" s="1"/>
  <c r="L333" i="1"/>
  <c r="M333" i="1" s="1"/>
  <c r="L331" i="1"/>
  <c r="M331" i="1" s="1"/>
  <c r="L329" i="1"/>
  <c r="M329" i="1" s="1"/>
  <c r="L327" i="1"/>
  <c r="M327" i="1" s="1"/>
  <c r="L325" i="1"/>
  <c r="M325" i="1" s="1"/>
  <c r="L323" i="1"/>
  <c r="M323" i="1" s="1"/>
  <c r="L191" i="1"/>
  <c r="M191" i="1" s="1"/>
  <c r="L189" i="1"/>
  <c r="M189" i="1" s="1"/>
  <c r="L186" i="1"/>
  <c r="M186" i="1" s="1"/>
  <c r="L184" i="1"/>
  <c r="M184" i="1" s="1"/>
  <c r="L181" i="1"/>
  <c r="M181" i="1" s="1"/>
  <c r="L179" i="1"/>
  <c r="M179" i="1" s="1"/>
  <c r="L177" i="1"/>
  <c r="M177" i="1" s="1"/>
  <c r="L174" i="1"/>
  <c r="M174" i="1" s="1"/>
  <c r="L172" i="1"/>
  <c r="M172" i="1" s="1"/>
  <c r="L170" i="1"/>
  <c r="M170" i="1" s="1"/>
  <c r="L168" i="1"/>
  <c r="M168" i="1" s="1"/>
  <c r="L166" i="1"/>
  <c r="M166" i="1" s="1"/>
  <c r="L164" i="1"/>
  <c r="M164" i="1" s="1"/>
  <c r="L161" i="1"/>
  <c r="M161" i="1" s="1"/>
  <c r="L159" i="1"/>
  <c r="M159" i="1" s="1"/>
  <c r="L157" i="1"/>
  <c r="M157" i="1" s="1"/>
  <c r="L155" i="1"/>
  <c r="M155" i="1" s="1"/>
  <c r="L152" i="1"/>
  <c r="M152" i="1" s="1"/>
  <c r="L150" i="1"/>
  <c r="M150" i="1" s="1"/>
  <c r="L148" i="1"/>
  <c r="M148" i="1" s="1"/>
  <c r="L320" i="1"/>
  <c r="M320" i="1" s="1"/>
  <c r="L316" i="1"/>
  <c r="M316" i="1" s="1"/>
  <c r="L312" i="1"/>
  <c r="M312" i="1" s="1"/>
  <c r="L307" i="1"/>
  <c r="M307" i="1" s="1"/>
  <c r="L303" i="1"/>
  <c r="M303" i="1" s="1"/>
  <c r="L299" i="1"/>
  <c r="M299" i="1" s="1"/>
  <c r="L295" i="1"/>
  <c r="M295" i="1" s="1"/>
  <c r="L291" i="1"/>
  <c r="M291" i="1" s="1"/>
  <c r="L287" i="1"/>
  <c r="M287" i="1" s="1"/>
  <c r="L283" i="1"/>
  <c r="M283" i="1" s="1"/>
  <c r="L278" i="1"/>
  <c r="M278" i="1" s="1"/>
  <c r="L274" i="1"/>
  <c r="M274" i="1" s="1"/>
  <c r="L270" i="1"/>
  <c r="M270" i="1" s="1"/>
  <c r="L266" i="1"/>
  <c r="M266" i="1" s="1"/>
  <c r="L262" i="1"/>
  <c r="M262" i="1" s="1"/>
  <c r="L258" i="1"/>
  <c r="M258" i="1" s="1"/>
  <c r="L254" i="1"/>
  <c r="M254" i="1" s="1"/>
  <c r="L250" i="1"/>
  <c r="M250" i="1" s="1"/>
  <c r="L246" i="1"/>
  <c r="M246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198" i="1"/>
  <c r="M198" i="1" s="1"/>
  <c r="L321" i="1"/>
  <c r="M321" i="1" s="1"/>
  <c r="L317" i="1"/>
  <c r="M317" i="1" s="1"/>
  <c r="L313" i="1"/>
  <c r="M313" i="1" s="1"/>
  <c r="L309" i="1"/>
  <c r="M309" i="1" s="1"/>
  <c r="L302" i="1"/>
  <c r="M302" i="1" s="1"/>
  <c r="L298" i="1"/>
  <c r="M298" i="1" s="1"/>
  <c r="L296" i="1"/>
  <c r="M296" i="1" s="1"/>
  <c r="L290" i="1"/>
  <c r="M290" i="1" s="1"/>
  <c r="L286" i="1"/>
  <c r="M286" i="1" s="1"/>
  <c r="L282" i="1"/>
  <c r="M282" i="1" s="1"/>
  <c r="L277" i="1"/>
  <c r="M277" i="1" s="1"/>
  <c r="L273" i="1"/>
  <c r="M273" i="1" s="1"/>
  <c r="L269" i="1"/>
  <c r="M269" i="1" s="1"/>
  <c r="L265" i="1"/>
  <c r="M265" i="1" s="1"/>
  <c r="L261" i="1"/>
  <c r="M261" i="1" s="1"/>
  <c r="L257" i="1"/>
  <c r="M257" i="1" s="1"/>
  <c r="L253" i="1"/>
  <c r="M253" i="1" s="1"/>
  <c r="L249" i="1"/>
  <c r="M249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18" i="1"/>
  <c r="M218" i="1" s="1"/>
  <c r="L201" i="1"/>
  <c r="M201" i="1" s="1"/>
  <c r="L197" i="1"/>
  <c r="M197" i="1" s="1"/>
  <c r="L193" i="1"/>
  <c r="M193" i="1" s="1"/>
  <c r="L145" i="1"/>
  <c r="M145" i="1" s="1"/>
  <c r="L141" i="1"/>
  <c r="M141" i="1" s="1"/>
  <c r="L127" i="1"/>
  <c r="M127" i="1" s="1"/>
  <c r="L123" i="1"/>
  <c r="M123" i="1" s="1"/>
  <c r="L119" i="1"/>
  <c r="M119" i="1" s="1"/>
  <c r="L116" i="1"/>
  <c r="M116" i="1" s="1"/>
  <c r="L112" i="1"/>
  <c r="M112" i="1" s="1"/>
  <c r="L107" i="1"/>
  <c r="M107" i="1" s="1"/>
  <c r="L103" i="1"/>
  <c r="M103" i="1" s="1"/>
  <c r="L99" i="1"/>
  <c r="M99" i="1" s="1"/>
  <c r="L94" i="1"/>
  <c r="M94" i="1" s="1"/>
  <c r="L89" i="1"/>
  <c r="M89" i="1" s="1"/>
  <c r="L85" i="1"/>
  <c r="M85" i="1" s="1"/>
  <c r="L80" i="1"/>
  <c r="M80" i="1" s="1"/>
  <c r="L319" i="1"/>
  <c r="M319" i="1" s="1"/>
  <c r="L315" i="1"/>
  <c r="M315" i="1" s="1"/>
  <c r="L311" i="1"/>
  <c r="M311" i="1" s="1"/>
  <c r="L306" i="1"/>
  <c r="M306" i="1" s="1"/>
  <c r="L304" i="1"/>
  <c r="M304" i="1" s="1"/>
  <c r="L300" i="1"/>
  <c r="M300" i="1" s="1"/>
  <c r="L294" i="1"/>
  <c r="M294" i="1" s="1"/>
  <c r="L292" i="1"/>
  <c r="M292" i="1" s="1"/>
  <c r="L288" i="1"/>
  <c r="M288" i="1" s="1"/>
  <c r="L284" i="1"/>
  <c r="M284" i="1" s="1"/>
  <c r="L279" i="1"/>
  <c r="M279" i="1" s="1"/>
  <c r="L275" i="1"/>
  <c r="M275" i="1" s="1"/>
  <c r="L271" i="1"/>
  <c r="M271" i="1" s="1"/>
  <c r="L267" i="1"/>
  <c r="M267" i="1" s="1"/>
  <c r="L263" i="1"/>
  <c r="M263" i="1" s="1"/>
  <c r="L259" i="1"/>
  <c r="M259" i="1" s="1"/>
  <c r="L255" i="1"/>
  <c r="M255" i="1" s="1"/>
  <c r="L251" i="1"/>
  <c r="M251" i="1" s="1"/>
  <c r="L247" i="1"/>
  <c r="M247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20" i="1"/>
  <c r="M220" i="1" s="1"/>
  <c r="L203" i="1"/>
  <c r="M203" i="1" s="1"/>
  <c r="L199" i="1"/>
  <c r="M199" i="1" s="1"/>
  <c r="L195" i="1"/>
  <c r="M195" i="1" s="1"/>
  <c r="L143" i="1"/>
  <c r="M143" i="1" s="1"/>
  <c r="L139" i="1"/>
  <c r="M139" i="1" s="1"/>
  <c r="L125" i="1"/>
  <c r="M125" i="1" s="1"/>
  <c r="L121" i="1"/>
  <c r="M121" i="1" s="1"/>
  <c r="L114" i="1"/>
  <c r="M114" i="1" s="1"/>
  <c r="L109" i="1"/>
  <c r="M109" i="1" s="1"/>
  <c r="L105" i="1"/>
  <c r="M105" i="1" s="1"/>
  <c r="L101" i="1"/>
  <c r="M101" i="1" s="1"/>
  <c r="L96" i="1"/>
  <c r="M96" i="1" s="1"/>
  <c r="L92" i="1"/>
  <c r="M92" i="1" s="1"/>
  <c r="L87" i="1"/>
  <c r="M87" i="1" s="1"/>
  <c r="L83" i="1"/>
  <c r="M83" i="1" s="1"/>
  <c r="L78" i="1"/>
  <c r="M78" i="1" s="1"/>
  <c r="L75" i="1"/>
  <c r="M75" i="1" s="1"/>
  <c r="L73" i="1"/>
  <c r="M73" i="1" s="1"/>
  <c r="L71" i="1"/>
  <c r="M71" i="1" s="1"/>
  <c r="L69" i="1"/>
  <c r="M69" i="1" s="1"/>
  <c r="L66" i="1"/>
  <c r="M66" i="1" s="1"/>
  <c r="L64" i="1"/>
  <c r="M64" i="1" s="1"/>
  <c r="L62" i="1"/>
  <c r="M62" i="1" s="1"/>
  <c r="L59" i="1"/>
  <c r="M59" i="1" s="1"/>
  <c r="L57" i="1"/>
  <c r="M57" i="1" s="1"/>
  <c r="L55" i="1"/>
  <c r="M55" i="1" s="1"/>
  <c r="L53" i="1"/>
  <c r="M53" i="1" s="1"/>
  <c r="L51" i="1"/>
  <c r="M51" i="1" s="1"/>
  <c r="L200" i="1"/>
  <c r="M200" i="1" s="1"/>
  <c r="L196" i="1"/>
  <c r="M196" i="1" s="1"/>
  <c r="L192" i="1"/>
  <c r="M192" i="1" s="1"/>
  <c r="L190" i="1"/>
  <c r="M190" i="1" s="1"/>
  <c r="L187" i="1"/>
  <c r="M187" i="1" s="1"/>
  <c r="L185" i="1"/>
  <c r="M185" i="1" s="1"/>
  <c r="L182" i="1"/>
  <c r="M182" i="1" s="1"/>
  <c r="L180" i="1"/>
  <c r="M180" i="1" s="1"/>
  <c r="L178" i="1"/>
  <c r="M178" i="1" s="1"/>
  <c r="L175" i="1"/>
  <c r="M175" i="1" s="1"/>
  <c r="L173" i="1"/>
  <c r="M173" i="1" s="1"/>
  <c r="L171" i="1"/>
  <c r="M171" i="1" s="1"/>
  <c r="L169" i="1"/>
  <c r="M169" i="1" s="1"/>
  <c r="L167" i="1"/>
  <c r="M167" i="1" s="1"/>
  <c r="L165" i="1"/>
  <c r="M165" i="1" s="1"/>
  <c r="L162" i="1"/>
  <c r="M162" i="1" s="1"/>
  <c r="L160" i="1"/>
  <c r="M160" i="1" s="1"/>
  <c r="L158" i="1"/>
  <c r="M158" i="1" s="1"/>
  <c r="L156" i="1"/>
  <c r="M156" i="1" s="1"/>
  <c r="L153" i="1"/>
  <c r="M153" i="1" s="1"/>
  <c r="L151" i="1"/>
  <c r="M151" i="1" s="1"/>
  <c r="L149" i="1"/>
  <c r="M149" i="1" s="1"/>
  <c r="L146" i="1"/>
  <c r="M146" i="1" s="1"/>
  <c r="L144" i="1"/>
  <c r="M144" i="1" s="1"/>
  <c r="L142" i="1"/>
  <c r="M142" i="1" s="1"/>
  <c r="L140" i="1"/>
  <c r="M140" i="1" s="1"/>
  <c r="L126" i="1"/>
  <c r="M126" i="1" s="1"/>
  <c r="L124" i="1"/>
  <c r="M124" i="1" s="1"/>
  <c r="L122" i="1"/>
  <c r="M122" i="1" s="1"/>
  <c r="L120" i="1"/>
  <c r="M120" i="1" s="1"/>
  <c r="L118" i="1"/>
  <c r="M118" i="1" s="1"/>
  <c r="L115" i="1"/>
  <c r="M115" i="1" s="1"/>
  <c r="L113" i="1"/>
  <c r="M113" i="1" s="1"/>
  <c r="L110" i="1"/>
  <c r="M110" i="1" s="1"/>
  <c r="L108" i="1"/>
  <c r="M108" i="1" s="1"/>
  <c r="L106" i="1"/>
  <c r="M106" i="1" s="1"/>
  <c r="L104" i="1"/>
  <c r="M104" i="1" s="1"/>
  <c r="L102" i="1"/>
  <c r="M102" i="1" s="1"/>
  <c r="L100" i="1"/>
  <c r="M100" i="1" s="1"/>
  <c r="L97" i="1"/>
  <c r="M97" i="1" s="1"/>
  <c r="L95" i="1"/>
  <c r="M95" i="1" s="1"/>
  <c r="L93" i="1"/>
  <c r="M93" i="1" s="1"/>
  <c r="L90" i="1"/>
  <c r="M90" i="1" s="1"/>
  <c r="L88" i="1"/>
  <c r="M88" i="1" s="1"/>
  <c r="L86" i="1"/>
  <c r="M86" i="1" s="1"/>
  <c r="L84" i="1"/>
  <c r="M84" i="1" s="1"/>
  <c r="L81" i="1"/>
  <c r="M81" i="1" s="1"/>
  <c r="L79" i="1"/>
  <c r="M79" i="1" s="1"/>
  <c r="L77" i="1"/>
  <c r="M77" i="1" s="1"/>
  <c r="L74" i="1"/>
  <c r="M74" i="1" s="1"/>
  <c r="L72" i="1"/>
  <c r="M72" i="1" s="1"/>
  <c r="L70" i="1"/>
  <c r="M70" i="1" s="1"/>
  <c r="L68" i="1"/>
  <c r="M68" i="1" s="1"/>
  <c r="L65" i="1"/>
  <c r="M65" i="1" s="1"/>
  <c r="L63" i="1"/>
  <c r="M63" i="1" s="1"/>
  <c r="L60" i="1"/>
  <c r="M60" i="1" s="1"/>
  <c r="L58" i="1"/>
  <c r="M58" i="1" s="1"/>
  <c r="L56" i="1"/>
  <c r="M56" i="1" s="1"/>
  <c r="L54" i="1"/>
  <c r="M54" i="1" s="1"/>
  <c r="L52" i="1"/>
  <c r="M52" i="1" s="1"/>
  <c r="L48" i="1"/>
  <c r="M48" i="1" s="1"/>
  <c r="C455" i="1"/>
  <c r="D455" i="1"/>
  <c r="E455" i="1"/>
  <c r="G455" i="1"/>
  <c r="H455" i="1"/>
  <c r="J455" i="1"/>
  <c r="K455" i="1"/>
  <c r="C461" i="1"/>
  <c r="D461" i="1"/>
  <c r="E461" i="1"/>
  <c r="G461" i="1"/>
  <c r="H461" i="1"/>
  <c r="J461" i="1"/>
  <c r="K461" i="1"/>
  <c r="C445" i="1"/>
  <c r="D445" i="1"/>
  <c r="E445" i="1"/>
  <c r="G445" i="1"/>
  <c r="H445" i="1"/>
  <c r="J445" i="1"/>
  <c r="K445" i="1"/>
  <c r="C446" i="1"/>
  <c r="D446" i="1"/>
  <c r="E446" i="1"/>
  <c r="G446" i="1"/>
  <c r="H446" i="1"/>
  <c r="J446" i="1"/>
  <c r="K446" i="1"/>
  <c r="C447" i="1"/>
  <c r="D447" i="1"/>
  <c r="E447" i="1"/>
  <c r="G447" i="1"/>
  <c r="H447" i="1"/>
  <c r="J447" i="1"/>
  <c r="K447" i="1"/>
  <c r="C448" i="1"/>
  <c r="D448" i="1"/>
  <c r="E448" i="1"/>
  <c r="G448" i="1"/>
  <c r="H448" i="1"/>
  <c r="J448" i="1"/>
  <c r="K448" i="1"/>
  <c r="B448" i="1"/>
  <c r="C437" i="1"/>
  <c r="D437" i="1"/>
  <c r="E437" i="1"/>
  <c r="G437" i="1"/>
  <c r="H437" i="1"/>
  <c r="J437" i="1"/>
  <c r="K437" i="1"/>
  <c r="C434" i="1"/>
  <c r="D434" i="1"/>
  <c r="E434" i="1"/>
  <c r="G434" i="1"/>
  <c r="H434" i="1"/>
  <c r="J434" i="1"/>
  <c r="K434" i="1"/>
  <c r="B434" i="1"/>
  <c r="J308" i="1"/>
  <c r="K308" i="1"/>
  <c r="C403" i="1"/>
  <c r="D403" i="1"/>
  <c r="E403" i="1"/>
  <c r="G403" i="1"/>
  <c r="H403" i="1"/>
  <c r="J403" i="1"/>
  <c r="K403" i="1"/>
  <c r="B403" i="1"/>
  <c r="C397" i="1"/>
  <c r="D397" i="1"/>
  <c r="E397" i="1"/>
  <c r="G397" i="1"/>
  <c r="H397" i="1"/>
  <c r="J397" i="1"/>
  <c r="K397" i="1"/>
  <c r="B397" i="1"/>
  <c r="C391" i="1"/>
  <c r="D391" i="1"/>
  <c r="E391" i="1"/>
  <c r="G391" i="1"/>
  <c r="H391" i="1"/>
  <c r="J391" i="1"/>
  <c r="K391" i="1"/>
  <c r="J352" i="1"/>
  <c r="C352" i="1"/>
  <c r="D352" i="1"/>
  <c r="E352" i="1"/>
  <c r="G352" i="1"/>
  <c r="K352" i="1"/>
  <c r="C337" i="1"/>
  <c r="D337" i="1"/>
  <c r="E337" i="1"/>
  <c r="G337" i="1"/>
  <c r="H337" i="1"/>
  <c r="J337" i="1"/>
  <c r="K337" i="1"/>
  <c r="C308" i="1"/>
  <c r="D308" i="1"/>
  <c r="E308" i="1"/>
  <c r="G308" i="1"/>
  <c r="C280" i="1"/>
  <c r="D280" i="1"/>
  <c r="E280" i="1"/>
  <c r="G280" i="1"/>
  <c r="H280" i="1"/>
  <c r="J280" i="1"/>
  <c r="K280" i="1"/>
  <c r="C245" i="1"/>
  <c r="C464" i="1" s="1"/>
  <c r="D245" i="1"/>
  <c r="E245" i="1"/>
  <c r="G245" i="1"/>
  <c r="H245" i="1"/>
  <c r="H464" i="1" s="1"/>
  <c r="J245" i="1"/>
  <c r="K245" i="1"/>
  <c r="C216" i="1"/>
  <c r="D216" i="1"/>
  <c r="E216" i="1"/>
  <c r="G216" i="1"/>
  <c r="H216" i="1"/>
  <c r="J216" i="1"/>
  <c r="K216" i="1"/>
  <c r="C188" i="1"/>
  <c r="D188" i="1"/>
  <c r="E188" i="1"/>
  <c r="G188" i="1"/>
  <c r="H188" i="1"/>
  <c r="J188" i="1"/>
  <c r="K188" i="1"/>
  <c r="C183" i="1"/>
  <c r="D183" i="1"/>
  <c r="E183" i="1"/>
  <c r="G183" i="1"/>
  <c r="H183" i="1"/>
  <c r="J183" i="1"/>
  <c r="K183" i="1"/>
  <c r="C176" i="1"/>
  <c r="D176" i="1"/>
  <c r="E176" i="1"/>
  <c r="G176" i="1"/>
  <c r="H176" i="1"/>
  <c r="J176" i="1"/>
  <c r="K176" i="1"/>
  <c r="E163" i="1"/>
  <c r="G163" i="1"/>
  <c r="J163" i="1"/>
  <c r="K163" i="1"/>
  <c r="C154" i="1"/>
  <c r="D154" i="1"/>
  <c r="E154" i="1"/>
  <c r="G154" i="1"/>
  <c r="H154" i="1"/>
  <c r="J154" i="1"/>
  <c r="K154" i="1"/>
  <c r="C147" i="1"/>
  <c r="D147" i="1"/>
  <c r="E147" i="1"/>
  <c r="G147" i="1"/>
  <c r="H147" i="1"/>
  <c r="J147" i="1"/>
  <c r="K147" i="1"/>
  <c r="C117" i="1"/>
  <c r="D117" i="1"/>
  <c r="E117" i="1"/>
  <c r="G117" i="1"/>
  <c r="H117" i="1"/>
  <c r="J117" i="1"/>
  <c r="K117" i="1"/>
  <c r="C111" i="1"/>
  <c r="D111" i="1"/>
  <c r="E111" i="1"/>
  <c r="G111" i="1"/>
  <c r="H111" i="1"/>
  <c r="J111" i="1"/>
  <c r="K111" i="1"/>
  <c r="B111" i="1"/>
  <c r="C98" i="1"/>
  <c r="D98" i="1"/>
  <c r="E98" i="1"/>
  <c r="G98" i="1"/>
  <c r="H98" i="1"/>
  <c r="J98" i="1"/>
  <c r="K98" i="1"/>
  <c r="C91" i="1"/>
  <c r="D91" i="1"/>
  <c r="E91" i="1"/>
  <c r="G91" i="1"/>
  <c r="H91" i="1"/>
  <c r="J91" i="1"/>
  <c r="K91" i="1"/>
  <c r="E82" i="1"/>
  <c r="G82" i="1"/>
  <c r="H82" i="1"/>
  <c r="J82" i="1"/>
  <c r="K82" i="1"/>
  <c r="C76" i="1"/>
  <c r="D76" i="1"/>
  <c r="E76" i="1"/>
  <c r="G76" i="1"/>
  <c r="H76" i="1"/>
  <c r="J76" i="1"/>
  <c r="K76" i="1"/>
  <c r="C67" i="1"/>
  <c r="D67" i="1"/>
  <c r="E67" i="1"/>
  <c r="G67" i="1"/>
  <c r="H67" i="1"/>
  <c r="J67" i="1"/>
  <c r="K67" i="1"/>
  <c r="C61" i="1"/>
  <c r="D61" i="1"/>
  <c r="E61" i="1"/>
  <c r="G61" i="1"/>
  <c r="H61" i="1"/>
  <c r="J61" i="1"/>
  <c r="K61" i="1"/>
  <c r="B61" i="1"/>
  <c r="C50" i="1"/>
  <c r="D50" i="1"/>
  <c r="E50" i="1"/>
  <c r="G50" i="1"/>
  <c r="H50" i="1"/>
  <c r="J50" i="1"/>
  <c r="K5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7" i="1"/>
  <c r="I38" i="1"/>
  <c r="I39" i="1"/>
  <c r="I40" i="1"/>
  <c r="I41" i="1"/>
  <c r="I42" i="1"/>
  <c r="I43" i="1"/>
  <c r="I44" i="1"/>
  <c r="I45" i="1"/>
  <c r="I46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7" i="1"/>
  <c r="F38" i="1"/>
  <c r="F39" i="1"/>
  <c r="F40" i="1"/>
  <c r="F41" i="1"/>
  <c r="F42" i="1"/>
  <c r="F43" i="1"/>
  <c r="F44" i="1"/>
  <c r="F45" i="1"/>
  <c r="C36" i="1"/>
  <c r="C35" i="1" s="1"/>
  <c r="C34" i="1" s="1"/>
  <c r="D36" i="1"/>
  <c r="D35" i="1" s="1"/>
  <c r="D34" i="1" s="1"/>
  <c r="E36" i="1"/>
  <c r="E35" i="1" s="1"/>
  <c r="E34" i="1" s="1"/>
  <c r="G36" i="1"/>
  <c r="G35" i="1" s="1"/>
  <c r="G34" i="1" s="1"/>
  <c r="H36" i="1"/>
  <c r="H35" i="1" s="1"/>
  <c r="H34" i="1" s="1"/>
  <c r="J36" i="1"/>
  <c r="J35" i="1" s="1"/>
  <c r="J34" i="1" s="1"/>
  <c r="K36" i="1"/>
  <c r="K35" i="1" s="1"/>
  <c r="K34" i="1" s="1"/>
  <c r="C21" i="1"/>
  <c r="D21" i="1"/>
  <c r="E21" i="1"/>
  <c r="G21" i="1"/>
  <c r="H21" i="1"/>
  <c r="J21" i="1"/>
  <c r="K21" i="1"/>
  <c r="C10" i="1"/>
  <c r="D10" i="1"/>
  <c r="E10" i="1"/>
  <c r="G10" i="1"/>
  <c r="H10" i="1"/>
  <c r="J10" i="1"/>
  <c r="K10" i="1"/>
  <c r="B7" i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B461" i="1"/>
  <c r="B447" i="1"/>
  <c r="B446" i="1"/>
  <c r="B445" i="1"/>
  <c r="B437" i="1"/>
  <c r="B391" i="1"/>
  <c r="H352" i="1"/>
  <c r="B352" i="1"/>
  <c r="B337" i="1"/>
  <c r="H308" i="1"/>
  <c r="B308" i="1"/>
  <c r="B280" i="1"/>
  <c r="B245" i="1"/>
  <c r="B464" i="1" s="1"/>
  <c r="H215" i="1"/>
  <c r="F215" i="1" s="1"/>
  <c r="L215" i="1" s="1"/>
  <c r="M215" i="1" s="1"/>
  <c r="H214" i="1"/>
  <c r="F214" i="1" s="1"/>
  <c r="L214" i="1" s="1"/>
  <c r="M214" i="1" s="1"/>
  <c r="H213" i="1"/>
  <c r="F213" i="1" s="1"/>
  <c r="L213" i="1" s="1"/>
  <c r="M213" i="1" s="1"/>
  <c r="H212" i="1"/>
  <c r="F212" i="1" s="1"/>
  <c r="L212" i="1" s="1"/>
  <c r="M212" i="1" s="1"/>
  <c r="H211" i="1"/>
  <c r="F211" i="1" s="1"/>
  <c r="L211" i="1" s="1"/>
  <c r="M211" i="1" s="1"/>
  <c r="H210" i="1"/>
  <c r="F210" i="1" s="1"/>
  <c r="L210" i="1" s="1"/>
  <c r="M210" i="1" s="1"/>
  <c r="H209" i="1"/>
  <c r="F209" i="1" s="1"/>
  <c r="L209" i="1" s="1"/>
  <c r="M209" i="1" s="1"/>
  <c r="H208" i="1"/>
  <c r="F208" i="1" s="1"/>
  <c r="L208" i="1" s="1"/>
  <c r="M208" i="1" s="1"/>
  <c r="H207" i="1"/>
  <c r="F207" i="1" s="1"/>
  <c r="L207" i="1" s="1"/>
  <c r="M207" i="1" s="1"/>
  <c r="H206" i="1"/>
  <c r="F206" i="1" s="1"/>
  <c r="L206" i="1" s="1"/>
  <c r="M206" i="1" s="1"/>
  <c r="H205" i="1"/>
  <c r="F205" i="1" s="1"/>
  <c r="L205" i="1" s="1"/>
  <c r="M205" i="1" s="1"/>
  <c r="H204" i="1"/>
  <c r="F204" i="1" s="1"/>
  <c r="L204" i="1" s="1"/>
  <c r="M204" i="1" s="1"/>
  <c r="B188" i="1"/>
  <c r="B183" i="1"/>
  <c r="B176" i="1"/>
  <c r="B154" i="1"/>
  <c r="B147" i="1"/>
  <c r="B98" i="1"/>
  <c r="B444" i="1" s="1"/>
  <c r="B91" i="1"/>
  <c r="B82" i="1"/>
  <c r="B76" i="1"/>
  <c r="B67" i="1"/>
  <c r="B50" i="1"/>
  <c r="B36" i="1"/>
  <c r="B35" i="1" s="1"/>
  <c r="B34" i="1" s="1"/>
  <c r="B21" i="1"/>
  <c r="B10" i="1"/>
  <c r="B463" i="1" l="1"/>
  <c r="B433" i="1"/>
  <c r="J463" i="1"/>
  <c r="D463" i="1"/>
  <c r="H463" i="1"/>
  <c r="C463" i="1"/>
  <c r="G463" i="1"/>
  <c r="F463" i="1" s="1"/>
  <c r="K464" i="1"/>
  <c r="E464" i="1"/>
  <c r="K463" i="1"/>
  <c r="E463" i="1"/>
  <c r="I352" i="1"/>
  <c r="F352" i="1"/>
  <c r="J9" i="1"/>
  <c r="J460" i="1" s="1"/>
  <c r="I34" i="1"/>
  <c r="L352" i="1"/>
  <c r="I308" i="1"/>
  <c r="I437" i="1"/>
  <c r="F437" i="1"/>
  <c r="I448" i="1"/>
  <c r="I50" i="1"/>
  <c r="I337" i="1"/>
  <c r="F448" i="1"/>
  <c r="I446" i="1"/>
  <c r="I76" i="1"/>
  <c r="F76" i="1"/>
  <c r="I91" i="1"/>
  <c r="F91" i="1"/>
  <c r="I117" i="1"/>
  <c r="F117" i="1"/>
  <c r="I154" i="1"/>
  <c r="F154" i="1"/>
  <c r="I176" i="1"/>
  <c r="F176" i="1"/>
  <c r="I188" i="1"/>
  <c r="F188" i="1"/>
  <c r="F337" i="1"/>
  <c r="F446" i="1"/>
  <c r="G443" i="1"/>
  <c r="F50" i="1"/>
  <c r="L50" i="1" s="1"/>
  <c r="M50" i="1" s="1"/>
  <c r="J444" i="1"/>
  <c r="I61" i="1"/>
  <c r="G444" i="1"/>
  <c r="F61" i="1"/>
  <c r="D444" i="1"/>
  <c r="J464" i="1"/>
  <c r="I245" i="1"/>
  <c r="F245" i="1"/>
  <c r="G464" i="1"/>
  <c r="F464" i="1" s="1"/>
  <c r="D464" i="1"/>
  <c r="I463" i="1"/>
  <c r="H49" i="1"/>
  <c r="H430" i="1" s="1"/>
  <c r="H462" i="1" s="1"/>
  <c r="K443" i="1"/>
  <c r="E443" i="1"/>
  <c r="C443" i="1"/>
  <c r="K444" i="1"/>
  <c r="H444" i="1"/>
  <c r="E444" i="1"/>
  <c r="C444" i="1"/>
  <c r="I67" i="1"/>
  <c r="F67" i="1"/>
  <c r="I82" i="1"/>
  <c r="F82" i="1"/>
  <c r="I98" i="1"/>
  <c r="F98" i="1"/>
  <c r="I111" i="1"/>
  <c r="F111" i="1"/>
  <c r="I147" i="1"/>
  <c r="F147" i="1"/>
  <c r="I163" i="1"/>
  <c r="F163" i="1"/>
  <c r="I183" i="1"/>
  <c r="F183" i="1"/>
  <c r="I216" i="1"/>
  <c r="F216" i="1"/>
  <c r="I280" i="1"/>
  <c r="L280" i="1" s="1"/>
  <c r="M280" i="1" s="1"/>
  <c r="F280" i="1"/>
  <c r="F308" i="1"/>
  <c r="L308" i="1" s="1"/>
  <c r="M308" i="1" s="1"/>
  <c r="M352" i="1"/>
  <c r="I391" i="1"/>
  <c r="F391" i="1"/>
  <c r="I397" i="1"/>
  <c r="F397" i="1"/>
  <c r="I403" i="1"/>
  <c r="F403" i="1"/>
  <c r="I434" i="1"/>
  <c r="F434" i="1"/>
  <c r="I447" i="1"/>
  <c r="F447" i="1"/>
  <c r="I445" i="1"/>
  <c r="F445" i="1"/>
  <c r="I461" i="1"/>
  <c r="F461" i="1"/>
  <c r="J452" i="1"/>
  <c r="I455" i="1"/>
  <c r="F455" i="1"/>
  <c r="J453" i="1"/>
  <c r="J443" i="1"/>
  <c r="H443" i="1"/>
  <c r="D443" i="1"/>
  <c r="K433" i="1"/>
  <c r="G433" i="1"/>
  <c r="E433" i="1"/>
  <c r="C433" i="1"/>
  <c r="G9" i="1"/>
  <c r="G460" i="1" s="1"/>
  <c r="J433" i="1"/>
  <c r="H433" i="1"/>
  <c r="D433" i="1"/>
  <c r="G49" i="1"/>
  <c r="E49" i="1"/>
  <c r="E430" i="1" s="1"/>
  <c r="E462" i="1" s="1"/>
  <c r="C49" i="1"/>
  <c r="C430" i="1" s="1"/>
  <c r="C462" i="1" s="1"/>
  <c r="K9" i="1"/>
  <c r="K460" i="1" s="1"/>
  <c r="E9" i="1"/>
  <c r="E460" i="1" s="1"/>
  <c r="C9" i="1"/>
  <c r="C460" i="1" s="1"/>
  <c r="I21" i="1"/>
  <c r="D49" i="1"/>
  <c r="K49" i="1"/>
  <c r="K430" i="1" s="1"/>
  <c r="K462" i="1" s="1"/>
  <c r="J49" i="1"/>
  <c r="I9" i="1"/>
  <c r="I10" i="1"/>
  <c r="I36" i="1"/>
  <c r="L46" i="1"/>
  <c r="M46" i="1" s="1"/>
  <c r="L44" i="1"/>
  <c r="M44" i="1" s="1"/>
  <c r="L42" i="1"/>
  <c r="M42" i="1" s="1"/>
  <c r="L40" i="1"/>
  <c r="M40" i="1" s="1"/>
  <c r="L38" i="1"/>
  <c r="M38" i="1" s="1"/>
  <c r="L33" i="1"/>
  <c r="M33" i="1" s="1"/>
  <c r="L31" i="1"/>
  <c r="M31" i="1" s="1"/>
  <c r="L29" i="1"/>
  <c r="M29" i="1" s="1"/>
  <c r="L27" i="1"/>
  <c r="M27" i="1" s="1"/>
  <c r="L25" i="1"/>
  <c r="M25" i="1" s="1"/>
  <c r="L23" i="1"/>
  <c r="M23" i="1" s="1"/>
  <c r="L20" i="1"/>
  <c r="M20" i="1" s="1"/>
  <c r="L18" i="1"/>
  <c r="M18" i="1" s="1"/>
  <c r="L16" i="1"/>
  <c r="M16" i="1" s="1"/>
  <c r="L14" i="1"/>
  <c r="M14" i="1" s="1"/>
  <c r="L12" i="1"/>
  <c r="M12" i="1" s="1"/>
  <c r="F21" i="1"/>
  <c r="L45" i="1"/>
  <c r="M45" i="1" s="1"/>
  <c r="L43" i="1"/>
  <c r="M43" i="1" s="1"/>
  <c r="L41" i="1"/>
  <c r="M41" i="1" s="1"/>
  <c r="L39" i="1"/>
  <c r="M39" i="1" s="1"/>
  <c r="L37" i="1"/>
  <c r="M37" i="1" s="1"/>
  <c r="L32" i="1"/>
  <c r="M32" i="1" s="1"/>
  <c r="L30" i="1"/>
  <c r="M30" i="1" s="1"/>
  <c r="L28" i="1"/>
  <c r="M28" i="1" s="1"/>
  <c r="L26" i="1"/>
  <c r="M26" i="1" s="1"/>
  <c r="L24" i="1"/>
  <c r="M24" i="1" s="1"/>
  <c r="L22" i="1"/>
  <c r="M22" i="1" s="1"/>
  <c r="L19" i="1"/>
  <c r="M19" i="1" s="1"/>
  <c r="L17" i="1"/>
  <c r="M17" i="1" s="1"/>
  <c r="L15" i="1"/>
  <c r="M15" i="1" s="1"/>
  <c r="L13" i="1"/>
  <c r="M13" i="1" s="1"/>
  <c r="L11" i="1"/>
  <c r="M11" i="1" s="1"/>
  <c r="F34" i="1"/>
  <c r="L34" i="1" s="1"/>
  <c r="M34" i="1" s="1"/>
  <c r="H9" i="1"/>
  <c r="F36" i="1"/>
  <c r="F10" i="1"/>
  <c r="L10" i="1" s="1"/>
  <c r="M10" i="1" s="1"/>
  <c r="D9" i="1"/>
  <c r="D460" i="1" s="1"/>
  <c r="F35" i="1"/>
  <c r="I35" i="1"/>
  <c r="J8" i="1"/>
  <c r="J47" i="1" s="1"/>
  <c r="K8" i="1"/>
  <c r="K47" i="1" s="1"/>
  <c r="G8" i="1"/>
  <c r="G47" i="1" s="1"/>
  <c r="E8" i="1"/>
  <c r="E47" i="1" s="1"/>
  <c r="B9" i="1"/>
  <c r="B460" i="1" s="1"/>
  <c r="B216" i="1"/>
  <c r="B49" i="1" s="1"/>
  <c r="B430" i="1" s="1"/>
  <c r="B443" i="1"/>
  <c r="B8" i="1" l="1"/>
  <c r="D8" i="1"/>
  <c r="D47" i="1" s="1"/>
  <c r="C8" i="1"/>
  <c r="C47" i="1" s="1"/>
  <c r="I464" i="1"/>
  <c r="L464" i="1" s="1"/>
  <c r="M464" i="1" s="1"/>
  <c r="L437" i="1"/>
  <c r="M437" i="1" s="1"/>
  <c r="F9" i="1"/>
  <c r="L9" i="1" s="1"/>
  <c r="H460" i="1"/>
  <c r="F460" i="1" s="1"/>
  <c r="E452" i="1"/>
  <c r="K452" i="1"/>
  <c r="I452" i="1" s="1"/>
  <c r="H453" i="1"/>
  <c r="D452" i="1"/>
  <c r="G453" i="1"/>
  <c r="F453" i="1" s="1"/>
  <c r="L446" i="1"/>
  <c r="M446" i="1" s="1"/>
  <c r="L337" i="1"/>
  <c r="M337" i="1" s="1"/>
  <c r="I460" i="1"/>
  <c r="E453" i="1"/>
  <c r="K453" i="1"/>
  <c r="I453" i="1" s="1"/>
  <c r="C452" i="1"/>
  <c r="G452" i="1"/>
  <c r="D453" i="1"/>
  <c r="L448" i="1"/>
  <c r="M448" i="1" s="1"/>
  <c r="C453" i="1"/>
  <c r="H452" i="1"/>
  <c r="L21" i="1"/>
  <c r="M21" i="1" s="1"/>
  <c r="I443" i="1"/>
  <c r="L461" i="1"/>
  <c r="M461" i="1" s="1"/>
  <c r="L67" i="1"/>
  <c r="M67" i="1" s="1"/>
  <c r="L188" i="1"/>
  <c r="M188" i="1" s="1"/>
  <c r="L403" i="1"/>
  <c r="M403" i="1" s="1"/>
  <c r="L147" i="1"/>
  <c r="M147" i="1" s="1"/>
  <c r="L463" i="1"/>
  <c r="M463" i="1" s="1"/>
  <c r="L447" i="1"/>
  <c r="M447" i="1" s="1"/>
  <c r="L391" i="1"/>
  <c r="M391" i="1" s="1"/>
  <c r="L183" i="1"/>
  <c r="M183" i="1" s="1"/>
  <c r="L98" i="1"/>
  <c r="M98" i="1" s="1"/>
  <c r="L176" i="1"/>
  <c r="M176" i="1" s="1"/>
  <c r="L154" i="1"/>
  <c r="M154" i="1" s="1"/>
  <c r="L117" i="1"/>
  <c r="M117" i="1" s="1"/>
  <c r="L91" i="1"/>
  <c r="M91" i="1" s="1"/>
  <c r="L76" i="1"/>
  <c r="M76" i="1" s="1"/>
  <c r="I47" i="1"/>
  <c r="I433" i="1"/>
  <c r="F433" i="1"/>
  <c r="L445" i="1"/>
  <c r="M445" i="1" s="1"/>
  <c r="L434" i="1"/>
  <c r="M434" i="1" s="1"/>
  <c r="L397" i="1"/>
  <c r="M397" i="1" s="1"/>
  <c r="L216" i="1"/>
  <c r="M216" i="1" s="1"/>
  <c r="L163" i="1"/>
  <c r="M163" i="1" s="1"/>
  <c r="L111" i="1"/>
  <c r="M111" i="1" s="1"/>
  <c r="L82" i="1"/>
  <c r="M82" i="1" s="1"/>
  <c r="L61" i="1"/>
  <c r="M61" i="1" s="1"/>
  <c r="F443" i="1"/>
  <c r="L443" i="1" s="1"/>
  <c r="M443" i="1" s="1"/>
  <c r="L455" i="1"/>
  <c r="M455" i="1" s="1"/>
  <c r="L245" i="1"/>
  <c r="M245" i="1" s="1"/>
  <c r="F444" i="1"/>
  <c r="I444" i="1"/>
  <c r="J430" i="1"/>
  <c r="I49" i="1"/>
  <c r="D430" i="1"/>
  <c r="B462" i="1"/>
  <c r="B431" i="1"/>
  <c r="B451" i="1" s="1"/>
  <c r="G430" i="1"/>
  <c r="F49" i="1"/>
  <c r="H8" i="1"/>
  <c r="H47" i="1" s="1"/>
  <c r="F47" i="1" s="1"/>
  <c r="L36" i="1"/>
  <c r="M36" i="1" s="1"/>
  <c r="K431" i="1"/>
  <c r="K451" i="1" s="1"/>
  <c r="E431" i="1"/>
  <c r="E451" i="1" s="1"/>
  <c r="L35" i="1"/>
  <c r="M35" i="1" s="1"/>
  <c r="I8" i="1"/>
  <c r="B47" i="1"/>
  <c r="L453" i="1" l="1"/>
  <c r="M453" i="1"/>
  <c r="D431" i="1"/>
  <c r="D451" i="1" s="1"/>
  <c r="C431" i="1"/>
  <c r="C451" i="1" s="1"/>
  <c r="G431" i="1"/>
  <c r="G451" i="1" s="1"/>
  <c r="G462" i="1"/>
  <c r="F462" i="1" s="1"/>
  <c r="F452" i="1"/>
  <c r="L452" i="1" s="1"/>
  <c r="M452" i="1" s="1"/>
  <c r="H431" i="1"/>
  <c r="H451" i="1" s="1"/>
  <c r="L460" i="1"/>
  <c r="M460" i="1" s="1"/>
  <c r="L444" i="1"/>
  <c r="M444" i="1" s="1"/>
  <c r="L433" i="1"/>
  <c r="M433" i="1" s="1"/>
  <c r="L47" i="1"/>
  <c r="M47" i="1" s="1"/>
  <c r="F430" i="1"/>
  <c r="D462" i="1"/>
  <c r="J462" i="1"/>
  <c r="I462" i="1" s="1"/>
  <c r="I430" i="1"/>
  <c r="J431" i="1"/>
  <c r="L49" i="1"/>
  <c r="M49" i="1" s="1"/>
  <c r="F8" i="1"/>
  <c r="L8" i="1" s="1"/>
  <c r="M9" i="1"/>
  <c r="F431" i="1" l="1"/>
  <c r="F451" i="1"/>
  <c r="L430" i="1"/>
  <c r="M430" i="1" s="1"/>
  <c r="L462" i="1"/>
  <c r="M462" i="1" s="1"/>
  <c r="I431" i="1"/>
  <c r="L431" i="1" s="1"/>
  <c r="M431" i="1" s="1"/>
  <c r="J451" i="1"/>
  <c r="I451" i="1" s="1"/>
  <c r="L451" i="1" s="1"/>
  <c r="M451" i="1" s="1"/>
  <c r="M8" i="1"/>
  <c r="B452" i="1" l="1"/>
  <c r="B453" i="1" l="1"/>
</calcChain>
</file>

<file path=xl/sharedStrings.xml><?xml version="1.0" encoding="utf-8"?>
<sst xmlns="http://schemas.openxmlformats.org/spreadsheetml/2006/main" count="348" uniqueCount="225">
  <si>
    <t>ПОКАЗАТЕЛИ</t>
  </si>
  <si>
    <t>2019 год</t>
  </si>
  <si>
    <t>ДОХОДЫ БЮДЖЕТА</t>
  </si>
  <si>
    <t>НАЛОГОВЫЕ И НЕНАЛОГОВЫЕ ДОХОДЫ</t>
  </si>
  <si>
    <t>Налоговые доходы</t>
  </si>
  <si>
    <t>Налог на доходы физических лиц</t>
  </si>
  <si>
    <t>в том числе по доп. диф. нормативу отчислений НДФЛ</t>
  </si>
  <si>
    <t>Акцизы</t>
  </si>
  <si>
    <t>Единый налог на вмененный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</si>
  <si>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</si>
  <si>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</si>
  <si>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</si>
  <si>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</si>
  <si>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>Госпошлина</t>
  </si>
  <si>
    <t>Прочие налоговые доходы</t>
  </si>
  <si>
    <t>Неналоговые доходы, в том числе:</t>
  </si>
  <si>
    <t>Доходы от арендной платы за землю</t>
  </si>
  <si>
    <t xml:space="preserve">Доходы от сдачи в аренду имущества 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</si>
  <si>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</si>
  <si>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</si>
  <si>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</si>
  <si>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</si>
  <si>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квартир</t>
  </si>
  <si>
    <t>Доходы от реализации имущества находящегося в государственной и муниципальной собственности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</si>
  <si>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</si>
  <si>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</si>
  <si>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</si>
  <si>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 xml:space="preserve">Прочие неналоговые доходы </t>
  </si>
  <si>
    <t>БЕЗВОЗМЕЗДНЫЕ ПОСТУПЛЕНИЯ</t>
  </si>
  <si>
    <t xml:space="preserve">БЕЗВОЗМЕЗДНЫЕ ПОСТУПЛЕНИЯ ОТ ДРУГИХ БЮДЖЕТОВ БЮДЖЕТНОЙ СИСТЕМЫ </t>
  </si>
  <si>
    <t>Дотации, в т.ч.:</t>
  </si>
  <si>
    <t>на выравнивание бюджетной обеспеченности</t>
  </si>
  <si>
    <t>на поддержку мер по обеспечению сбалансированности бюджетов</t>
  </si>
  <si>
    <t>прочие дотации</t>
  </si>
  <si>
    <t>Субсидии</t>
  </si>
  <si>
    <t>Субвенции</t>
  </si>
  <si>
    <t>Иные межбюджетные трансферты</t>
  </si>
  <si>
    <t>в том числе из бюджетов поселений на исполнение передаваемых полномочий</t>
  </si>
  <si>
    <t>Прочие безвозмездные поступления</t>
  </si>
  <si>
    <t>Доходы от возврата остатков межбюджетных трансфертов, имеющих целевое назначение, прошлых лет</t>
  </si>
  <si>
    <t>Возврат остатков МБТ прошлых лет</t>
  </si>
  <si>
    <t>ИТОГО ДОХОДОВ</t>
  </si>
  <si>
    <t>РАСХОДЫ БЮДЖЕТА</t>
  </si>
  <si>
    <t>Расшифровка по видам расходов</t>
  </si>
  <si>
    <r>
      <rPr>
        <b/>
        <sz val="10"/>
        <rFont val="Times New Roman"/>
        <family val="1"/>
        <charset val="204"/>
      </rPr>
      <t>111</t>
    </r>
    <r>
      <rPr>
        <sz val="10"/>
        <rFont val="Times New Roman"/>
        <family val="1"/>
        <charset val="204"/>
      </rPr>
      <t xml:space="preserve"> - Фонд оплаты труда учреждений</t>
    </r>
  </si>
  <si>
    <t>Управление культуры</t>
  </si>
  <si>
    <t>Управление образования</t>
  </si>
  <si>
    <t>ЕДДС</t>
  </si>
  <si>
    <t>Централизованная бухгалтерия администрации</t>
  </si>
  <si>
    <t>в т. ч. за счет МБТ из обл бюджета (субсидии, субвенции, иные)</t>
  </si>
  <si>
    <r>
      <rPr>
        <b/>
        <sz val="10"/>
        <rFont val="Times New Roman"/>
        <family val="1"/>
        <charset val="204"/>
      </rPr>
      <t>112</t>
    </r>
    <r>
      <rPr>
        <sz val="10"/>
        <rFont val="Times New Roman"/>
        <family val="1"/>
        <charset val="204"/>
      </rPr>
      <t xml:space="preserve"> - Иные выплаты персоналу учреждений, за исключением фонда оплаты труда</t>
    </r>
  </si>
  <si>
    <t>в том числе расходы по МСУ</t>
  </si>
  <si>
    <r>
      <rPr>
        <b/>
        <sz val="10"/>
        <rFont val="Times New Roman"/>
        <family val="1"/>
        <charset val="204"/>
      </rPr>
      <t>113</t>
    </r>
    <r>
      <rPr>
        <sz val="10"/>
        <rFont val="Times New Roman"/>
        <family val="1"/>
        <charset val="204"/>
      </rPr>
      <t xml:space="preserve"> - Иные выплаты, за исключением фонда оплаты труда учреждений, лицам, привлекаемым согласно законодательству для выполнения отдельных полномочий</t>
    </r>
  </si>
  <si>
    <r>
      <rPr>
        <b/>
        <sz val="10"/>
        <rFont val="Times New Roman"/>
        <family val="1"/>
        <charset val="204"/>
      </rPr>
      <t>119</t>
    </r>
    <r>
      <rPr>
        <sz val="10"/>
        <rFont val="Times New Roman"/>
        <family val="1"/>
        <charset val="204"/>
      </rPr>
      <t xml:space="preserve"> - Взносы по обязательному социальному страхованию на выплаты по оплате труда работников и иные выплаты работникам учреждений</t>
    </r>
  </si>
  <si>
    <r>
      <rPr>
        <b/>
        <sz val="10"/>
        <rFont val="Times New Roman"/>
        <family val="1"/>
        <charset val="204"/>
      </rPr>
      <t>121</t>
    </r>
    <r>
      <rPr>
        <sz val="10"/>
        <rFont val="Times New Roman"/>
        <family val="1"/>
        <charset val="204"/>
      </rPr>
      <t xml:space="preserve"> - Фонд оплаты труда государственных (муниципальных) органов</t>
    </r>
  </si>
  <si>
    <t>финансовое управление</t>
  </si>
  <si>
    <r>
      <rPr>
        <b/>
        <sz val="10"/>
        <rFont val="Times New Roman"/>
        <family val="1"/>
        <charset val="204"/>
      </rPr>
      <t>122</t>
    </r>
    <r>
      <rPr>
        <sz val="10"/>
        <rFont val="Times New Roman"/>
        <family val="1"/>
        <charset val="204"/>
      </rPr>
      <t xml:space="preserve"> - Иные выплаты персоналу государственных (муниципальных) органов, за исключением фонда оплаты труда</t>
    </r>
  </si>
  <si>
    <t>расшифровать по видам и суммам</t>
  </si>
  <si>
    <t>прочие выплаты (санкур, ...)</t>
  </si>
  <si>
    <t>компенсация за использование личного транспорта</t>
  </si>
  <si>
    <t>аппарат управления образования</t>
  </si>
  <si>
    <t>Совет</t>
  </si>
  <si>
    <t xml:space="preserve">КСП </t>
  </si>
  <si>
    <t xml:space="preserve">администрация </t>
  </si>
  <si>
    <t>аппарат управления культуры</t>
  </si>
  <si>
    <t>комитет по имуществу</t>
  </si>
  <si>
    <r>
      <rPr>
        <b/>
        <sz val="10"/>
        <rFont val="Times New Roman"/>
        <family val="1"/>
        <charset val="204"/>
      </rPr>
      <t>123</t>
    </r>
    <r>
      <rPr>
        <sz val="10"/>
        <rFont val="Times New Roman"/>
        <family val="1"/>
        <charset val="204"/>
      </rPr>
      <t xml:space="preserve"> -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</r>
  </si>
  <si>
    <r>
      <rPr>
        <b/>
        <sz val="10"/>
        <rFont val="Times New Roman"/>
        <family val="1"/>
        <charset val="204"/>
      </rPr>
      <t>129</t>
    </r>
    <r>
      <rPr>
        <sz val="10"/>
        <rFont val="Times New Roman"/>
        <family val="1"/>
        <charset val="204"/>
      </rPr>
      <t xml:space="preserve"> -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</r>
  </si>
  <si>
    <r>
      <rPr>
        <b/>
        <sz val="10"/>
        <rFont val="Times New Roman"/>
        <family val="1"/>
        <charset val="204"/>
      </rPr>
      <t>241</t>
    </r>
    <r>
      <rPr>
        <sz val="10"/>
        <rFont val="Times New Roman"/>
        <family val="1"/>
        <charset val="204"/>
      </rPr>
      <t>-Научно-исследовательские и опытно-конструкторские работы</t>
    </r>
  </si>
  <si>
    <r>
      <rPr>
        <b/>
        <sz val="10"/>
        <rFont val="Times New Roman"/>
        <family val="1"/>
        <charset val="204"/>
      </rPr>
      <t>242</t>
    </r>
    <r>
      <rPr>
        <sz val="10"/>
        <rFont val="Times New Roman"/>
        <family val="1"/>
        <charset val="204"/>
      </rPr>
      <t xml:space="preserve"> - Закупка товаров, работ, услуг в сфере информационно-коммуникационных технологий</t>
    </r>
  </si>
  <si>
    <r>
      <rPr>
        <b/>
        <sz val="10"/>
        <rFont val="Times New Roman"/>
        <family val="1"/>
        <charset val="204"/>
      </rPr>
      <t>243</t>
    </r>
    <r>
      <rPr>
        <sz val="10"/>
        <rFont val="Times New Roman"/>
        <family val="1"/>
        <charset val="204"/>
      </rPr>
      <t xml:space="preserve"> - Закупка товаров, работ, услуг в целях капитального ремонта государственного (муниципального) имущества</t>
    </r>
  </si>
  <si>
    <t>работы, услуги по содержанию имущества  (подготовка объектов ЖКХ к зиме)</t>
  </si>
  <si>
    <t>прочие работы, услуги</t>
  </si>
  <si>
    <t>увеличение стоимости материальных запасов</t>
  </si>
  <si>
    <r>
      <rPr>
        <b/>
        <sz val="10"/>
        <rFont val="Times New Roman"/>
        <family val="1"/>
        <charset val="204"/>
      </rPr>
      <t xml:space="preserve">244 </t>
    </r>
    <r>
      <rPr>
        <sz val="10"/>
        <rFont val="Times New Roman"/>
        <family val="1"/>
        <charset val="204"/>
      </rPr>
      <t>- Прочая закупка товаров, работ и услуг для обеспечения государственных (муниципальных) нужд</t>
    </r>
  </si>
  <si>
    <t>услуги связи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</si>
  <si>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</si>
  <si>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</si>
  <si>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</si>
  <si>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расходы</t>
  </si>
  <si>
    <t>увеличение стоимости основных средств</t>
  </si>
  <si>
    <r>
      <rPr>
        <b/>
        <sz val="10"/>
        <rFont val="Times New Roman"/>
        <family val="1"/>
        <charset val="204"/>
      </rPr>
      <t>312</t>
    </r>
    <r>
      <rPr>
        <sz val="10"/>
        <rFont val="Times New Roman"/>
        <family val="1"/>
        <charset val="204"/>
      </rPr>
      <t xml:space="preserve"> - Иные пенсии, социальные доплаты к пенсиям</t>
    </r>
  </si>
  <si>
    <t>расшифровать по видам пенсий, пособий и суммам</t>
  </si>
  <si>
    <t>пенсии, пособия, выплачиваемые организациями сектора государственного управления</t>
  </si>
  <si>
    <r>
      <rPr>
        <b/>
        <sz val="10"/>
        <rFont val="Times New Roman"/>
        <family val="1"/>
        <charset val="204"/>
      </rPr>
      <t>313</t>
    </r>
    <r>
      <rPr>
        <sz val="10"/>
        <rFont val="Times New Roman"/>
        <family val="1"/>
        <charset val="204"/>
      </rPr>
      <t xml:space="preserve"> - Пособия, компенсации, меры социальной поддержки по публичным нормативным обязательствам</t>
    </r>
  </si>
  <si>
    <t>пенсии, пособия, выплачиваемые организациями сектора государственного управления (выплаты приемным семьям, единовременное пособие при устройстве ребенка в семью)</t>
  </si>
  <si>
    <t>выплаты приемным семьям, опекунам</t>
  </si>
  <si>
    <t>субвенция на выплату единов.пособия  при устройстве детей  в семью</t>
  </si>
  <si>
    <t>компенсация части родительской платы за содержание ребенка</t>
  </si>
  <si>
    <t>субвенция на обеспеч сохранности жилых помещений, закрепл.за детьми-сиротами</t>
  </si>
  <si>
    <t>мероприятия в сфере демографич. развития</t>
  </si>
  <si>
    <r>
      <rPr>
        <b/>
        <sz val="10"/>
        <rFont val="Times New Roman"/>
        <family val="1"/>
        <charset val="204"/>
      </rPr>
      <t>321</t>
    </r>
    <r>
      <rPr>
        <sz val="10"/>
        <rFont val="Times New Roman"/>
        <family val="1"/>
        <charset val="204"/>
      </rPr>
      <t xml:space="preserve"> - Пособия, компенсации и иные социальные выплаты гражданам, кроме публичных нормативных обязательств</t>
    </r>
  </si>
  <si>
    <t>расшифровать по видам пособий и суммам</t>
  </si>
  <si>
    <t>льготы по ЖКУ пед.работникам и работникам к-ры</t>
  </si>
  <si>
    <t>пособия по социальной помощи населению</t>
  </si>
  <si>
    <t>обеспечение жильем молодых семей</t>
  </si>
  <si>
    <t>пенсии, пособия, выплачиваемые организациями сектора государственного управления ( доплата к государственным пенсиям)</t>
  </si>
  <si>
    <t>в том числе расходы по ОМСУ</t>
  </si>
  <si>
    <r>
      <rPr>
        <b/>
        <sz val="10"/>
        <rFont val="Times New Roman"/>
        <family val="1"/>
        <charset val="204"/>
      </rPr>
      <t>322</t>
    </r>
    <r>
      <rPr>
        <sz val="10"/>
        <rFont val="Times New Roman"/>
        <family val="1"/>
        <charset val="204"/>
      </rPr>
      <t xml:space="preserve"> - Субсидии гражданам на приобретение жилья</t>
    </r>
  </si>
  <si>
    <t xml:space="preserve">расшифровать </t>
  </si>
  <si>
    <t>средства местного бюджета</t>
  </si>
  <si>
    <t>за счет МБТ из обл бюджета (субсидии, субвенции, иные)</t>
  </si>
  <si>
    <r>
      <rPr>
        <b/>
        <sz val="10"/>
        <rFont val="Times New Roman"/>
        <family val="1"/>
        <charset val="204"/>
      </rPr>
      <t>323</t>
    </r>
    <r>
      <rPr>
        <sz val="10"/>
        <rFont val="Times New Roman"/>
        <family val="1"/>
        <charset val="204"/>
      </rPr>
      <t xml:space="preserve"> - Приобретение товаров, работ, услуг в пользу граждан в целях их социального обеспечения</t>
    </r>
  </si>
  <si>
    <r>
      <rPr>
        <b/>
        <sz val="10"/>
        <rFont val="Times New Roman"/>
        <family val="1"/>
        <charset val="204"/>
      </rPr>
      <t>340</t>
    </r>
    <r>
      <rPr>
        <sz val="10"/>
        <rFont val="Times New Roman"/>
        <family val="1"/>
        <charset val="204"/>
      </rPr>
      <t xml:space="preserve"> - Стипендии</t>
    </r>
  </si>
  <si>
    <r>
      <rPr>
        <b/>
        <sz val="10"/>
        <rFont val="Times New Roman"/>
        <family val="1"/>
        <charset val="204"/>
      </rPr>
      <t>350</t>
    </r>
    <r>
      <rPr>
        <sz val="10"/>
        <rFont val="Times New Roman"/>
        <family val="1"/>
        <charset val="204"/>
      </rPr>
      <t xml:space="preserve"> - Премии и гранты</t>
    </r>
  </si>
  <si>
    <r>
      <rPr>
        <b/>
        <sz val="10"/>
        <rFont val="Times New Roman"/>
        <family val="1"/>
        <charset val="204"/>
      </rPr>
      <t>360</t>
    </r>
    <r>
      <rPr>
        <sz val="10"/>
        <rFont val="Times New Roman"/>
        <family val="1"/>
        <charset val="204"/>
      </rPr>
      <t xml:space="preserve"> - Иные выплаты населению</t>
    </r>
  </si>
  <si>
    <r>
      <rPr>
        <b/>
        <sz val="10"/>
        <rFont val="Times New Roman"/>
        <family val="1"/>
        <charset val="204"/>
      </rPr>
      <t xml:space="preserve">412 </t>
    </r>
    <r>
      <rPr>
        <sz val="10"/>
        <rFont val="Times New Roman"/>
        <family val="1"/>
        <charset val="204"/>
      </rPr>
      <t>- Бюджетные инвестиции на приобретение объектов недвижимого имущества в государственную (муниципальную) собственность</t>
    </r>
  </si>
  <si>
    <t>расшифровка пообъектно</t>
  </si>
  <si>
    <t>Обеспечение предоставления жилых помещений детям-сиротам и детям, оставшимся без попеченя родителей, лицам из их числа по договорам найма специализированных жилых помещений</t>
  </si>
  <si>
    <t xml:space="preserve">Приобретение жилых помещений для постоянного проживания отдельных категорий граждан на основании решений, принятых в установленном порядке </t>
  </si>
  <si>
    <r>
      <rPr>
        <b/>
        <sz val="10"/>
        <rFont val="Times New Roman"/>
        <family val="1"/>
        <charset val="204"/>
      </rPr>
      <t>414</t>
    </r>
    <r>
      <rPr>
        <sz val="10"/>
        <rFont val="Times New Roman"/>
        <family val="1"/>
        <charset val="204"/>
      </rPr>
      <t xml:space="preserve"> - Бюджетные инвестиции в объекты капитального строительства государственной (муниципальной) собственности</t>
    </r>
  </si>
  <si>
    <r>
      <rPr>
        <b/>
        <sz val="10"/>
        <rFont val="Times New Roman"/>
        <family val="1"/>
        <charset val="204"/>
      </rPr>
      <t>415</t>
    </r>
    <r>
      <rPr>
        <sz val="10"/>
        <rFont val="Times New Roman"/>
        <family val="1"/>
        <charset val="204"/>
      </rPr>
      <t xml:space="preserve"> - Бюджетные инвестиции в соответствии с концессионными соглашениями</t>
    </r>
  </si>
  <si>
    <r>
      <rPr>
        <b/>
        <sz val="10"/>
        <rFont val="Times New Roman"/>
        <family val="1"/>
        <charset val="204"/>
      </rPr>
      <t>417</t>
    </r>
    <r>
      <rPr>
        <sz val="10"/>
        <rFont val="Times New Roman"/>
        <family val="1"/>
        <charset val="204"/>
      </rPr>
      <t>-Капитальные вложения на строительство объектов недвижимого имущества государственными (муниципальными) учреждениями</t>
    </r>
  </si>
  <si>
    <r>
      <rPr>
        <b/>
        <sz val="10"/>
        <rFont val="Times New Roman"/>
        <family val="1"/>
        <charset val="204"/>
      </rPr>
      <t>464</t>
    </r>
    <r>
      <rPr>
        <sz val="10"/>
        <rFont val="Times New Roman"/>
        <family val="1"/>
        <charset val="204"/>
      </rPr>
      <t xml:space="preserve"> - 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  </r>
  </si>
  <si>
    <r>
      <rPr>
        <b/>
        <sz val="10"/>
        <rFont val="Times New Roman"/>
        <family val="1"/>
        <charset val="204"/>
      </rPr>
      <t>511</t>
    </r>
    <r>
      <rPr>
        <sz val="10"/>
        <rFont val="Times New Roman"/>
        <family val="1"/>
        <charset val="204"/>
      </rPr>
      <t xml:space="preserve"> - Дотации на выравнивание бюджетной обеспеченности</t>
    </r>
  </si>
  <si>
    <r>
      <rPr>
        <b/>
        <sz val="10"/>
        <rFont val="Times New Roman"/>
        <family val="1"/>
        <charset val="204"/>
      </rPr>
      <t>512</t>
    </r>
    <r>
      <rPr>
        <sz val="10"/>
        <rFont val="Times New Roman"/>
        <family val="1"/>
        <charset val="204"/>
      </rPr>
      <t xml:space="preserve"> - Иные дотации</t>
    </r>
  </si>
  <si>
    <r>
      <rPr>
        <b/>
        <sz val="10"/>
        <rFont val="Times New Roman"/>
        <family val="1"/>
        <charset val="204"/>
      </rPr>
      <t>521</t>
    </r>
    <r>
      <rPr>
        <sz val="10"/>
        <rFont val="Times New Roman"/>
        <family val="1"/>
        <charset val="204"/>
      </rPr>
      <t xml:space="preserve"> - Субсидии, за исключением субсидий на софинансирование капитальных вложений в объект государственной (муниципальной) собственности</t>
    </r>
  </si>
  <si>
    <r>
      <rPr>
        <b/>
        <sz val="10"/>
        <rFont val="Times New Roman"/>
        <family val="1"/>
        <charset val="204"/>
      </rPr>
      <t>522</t>
    </r>
    <r>
      <rPr>
        <sz val="10"/>
        <rFont val="Times New Roman"/>
        <family val="1"/>
        <charset val="204"/>
      </rPr>
      <t xml:space="preserve"> - Субсидии на софинансирование капитальных вложений в объекты государственной (муниципальной) собственности</t>
    </r>
  </si>
  <si>
    <r>
      <rPr>
        <b/>
        <sz val="10"/>
        <rFont val="Times New Roman"/>
        <family val="1"/>
        <charset val="204"/>
      </rPr>
      <t>530</t>
    </r>
    <r>
      <rPr>
        <sz val="10"/>
        <rFont val="Times New Roman"/>
        <family val="1"/>
        <charset val="204"/>
      </rPr>
      <t xml:space="preserve"> - Субвенции</t>
    </r>
  </si>
  <si>
    <r>
      <rPr>
        <b/>
        <sz val="10"/>
        <rFont val="Times New Roman"/>
        <family val="1"/>
        <charset val="204"/>
      </rPr>
      <t>540</t>
    </r>
    <r>
      <rPr>
        <sz val="10"/>
        <rFont val="Times New Roman"/>
        <family val="1"/>
        <charset val="204"/>
      </rPr>
      <t xml:space="preserve"> - Иные межбюджетные трансферты</t>
    </r>
  </si>
  <si>
    <r>
      <rPr>
        <b/>
        <sz val="10"/>
        <rFont val="Times New Roman"/>
        <family val="1"/>
        <charset val="204"/>
      </rPr>
      <t xml:space="preserve">611 </t>
    </r>
    <r>
      <rPr>
        <sz val="10"/>
        <rFont val="Times New Roman"/>
        <family val="1"/>
        <charset val="204"/>
      </rPr>
      <t>-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</r>
  </si>
  <si>
    <t>расшифровать</t>
  </si>
  <si>
    <t>ДДУ всего, в том числе</t>
  </si>
  <si>
    <t>Оплата труда</t>
  </si>
  <si>
    <t>начисления на выплаты по оплате труда</t>
  </si>
  <si>
    <t>питание</t>
  </si>
  <si>
    <t>уплата налогов</t>
  </si>
  <si>
    <t>Школы всего, в том числе</t>
  </si>
  <si>
    <t>Культура всего, в том числе</t>
  </si>
  <si>
    <t>Прочие учреждения всего, в том числе</t>
  </si>
  <si>
    <r>
      <rPr>
        <b/>
        <sz val="10"/>
        <rFont val="Times New Roman"/>
        <family val="1"/>
        <charset val="204"/>
      </rPr>
      <t xml:space="preserve">612 </t>
    </r>
    <r>
      <rPr>
        <sz val="10"/>
        <rFont val="Times New Roman"/>
        <family val="1"/>
        <charset val="204"/>
      </rPr>
      <t>- Субсидии бюджетным учреждениям на иные цели</t>
    </r>
  </si>
  <si>
    <t xml:space="preserve">указать конкретные учреждения и суммы (виды учреждений и направления субсидирования) </t>
  </si>
  <si>
    <t>ДДУ (питание)</t>
  </si>
  <si>
    <t>Школы (питание)</t>
  </si>
  <si>
    <t>Школы (молод специалисты)</t>
  </si>
  <si>
    <t>ЦКД</t>
  </si>
  <si>
    <t>Библиотеки</t>
  </si>
  <si>
    <t>ДЮСШ (форма, спорт. инвентарь)</t>
  </si>
  <si>
    <t>МФЦ</t>
  </si>
  <si>
    <t>Мероприятия по работе с детьми</t>
  </si>
  <si>
    <t>Соцподдержка и помощь ветеранам</t>
  </si>
  <si>
    <t>Сохранение объектов культ.наследия</t>
  </si>
  <si>
    <t>Мероприятия по развитию культуры</t>
  </si>
  <si>
    <t>ТХС</t>
  </si>
  <si>
    <t>Мероприятия по проведению оздоровительной кампании</t>
  </si>
  <si>
    <t>ДШИ (приобретение инст-ов)</t>
  </si>
  <si>
    <t>ФОК</t>
  </si>
  <si>
    <t>Школы (ремонт кровель, приобр. оконных и дверных блоков, создание условий для занятий спортом)</t>
  </si>
  <si>
    <t>Спорт.школа (мероприятия, модернизация футб.поля)</t>
  </si>
  <si>
    <t>ДДУ</t>
  </si>
  <si>
    <t>Школы (оздоровит кампания)</t>
  </si>
  <si>
    <t>ДШИ</t>
  </si>
  <si>
    <r>
      <rPr>
        <b/>
        <sz val="10"/>
        <rFont val="Times New Roman"/>
        <family val="1"/>
        <charset val="204"/>
      </rPr>
      <t>613</t>
    </r>
    <r>
      <rPr>
        <sz val="10"/>
        <rFont val="Times New Roman"/>
        <family val="1"/>
        <charset val="204"/>
      </rPr>
      <t xml:space="preserve"> - Гранты в форме субсидии бюджетным учреждениям</t>
    </r>
  </si>
  <si>
    <r>
      <rPr>
        <b/>
        <sz val="10"/>
        <rFont val="Times New Roman"/>
        <family val="1"/>
        <charset val="204"/>
      </rPr>
      <t>621</t>
    </r>
    <r>
      <rPr>
        <sz val="10"/>
        <rFont val="Times New Roman"/>
        <family val="1"/>
        <charset val="204"/>
      </rPr>
      <t xml:space="preserve"> -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</r>
  </si>
  <si>
    <t>Прочие учреждения (МФЦ) всего, в т.ч.</t>
  </si>
  <si>
    <t>Прочие учреждения (ФОК) всего, в т.ч.</t>
  </si>
  <si>
    <r>
      <rPr>
        <b/>
        <sz val="10"/>
        <rFont val="Times New Roman"/>
        <family val="1"/>
        <charset val="204"/>
      </rPr>
      <t>622</t>
    </r>
    <r>
      <rPr>
        <sz val="10"/>
        <rFont val="Times New Roman"/>
        <family val="1"/>
        <charset val="204"/>
      </rPr>
      <t xml:space="preserve"> - Субсидии автономным учреждениям на иные цели</t>
    </r>
  </si>
  <si>
    <r>
      <rPr>
        <b/>
        <sz val="10"/>
        <rFont val="Times New Roman"/>
        <family val="1"/>
        <charset val="204"/>
      </rPr>
      <t>630</t>
    </r>
    <r>
      <rPr>
        <sz val="10"/>
        <rFont val="Times New Roman"/>
        <family val="1"/>
        <charset val="204"/>
      </rPr>
      <t xml:space="preserve"> - Субсидии некоммерческим организациям (за исключением государственных (муниципальных) учреждений)</t>
    </r>
  </si>
  <si>
    <r>
      <rPr>
        <b/>
        <sz val="10"/>
        <rFont val="Times New Roman"/>
        <family val="1"/>
        <charset val="204"/>
      </rPr>
      <t>730</t>
    </r>
    <r>
      <rPr>
        <sz val="10"/>
        <rFont val="Times New Roman"/>
        <family val="1"/>
        <charset val="204"/>
      </rPr>
      <t xml:space="preserve"> - Обслуживание муниципального долга</t>
    </r>
  </si>
  <si>
    <r>
      <rPr>
        <b/>
        <sz val="10"/>
        <rFont val="Times New Roman"/>
        <family val="1"/>
        <charset val="204"/>
      </rPr>
      <t xml:space="preserve">810 </t>
    </r>
    <r>
      <rPr>
        <sz val="10"/>
        <rFont val="Times New Roman"/>
        <family val="1"/>
        <charset val="204"/>
      </rPr>
      <t>-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</r>
  </si>
  <si>
    <r>
      <rPr>
        <b/>
        <sz val="10"/>
        <rFont val="Times New Roman"/>
        <family val="1"/>
        <charset val="204"/>
      </rPr>
      <t>831</t>
    </r>
    <r>
      <rPr>
        <sz val="10"/>
        <rFont val="Times New Roman"/>
        <family val="1"/>
        <charset val="204"/>
      </rPr>
      <t xml:space="preserve"> -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  </r>
  </si>
  <si>
    <r>
      <rPr>
        <b/>
        <sz val="10"/>
        <rFont val="Times New Roman"/>
        <family val="1"/>
        <charset val="204"/>
      </rPr>
      <t>843</t>
    </r>
    <r>
      <rPr>
        <sz val="10"/>
        <rFont val="Times New Roman"/>
        <family val="1"/>
        <charset val="204"/>
      </rPr>
      <t xml:space="preserve"> - Исполнение муниципальных гарантий</t>
    </r>
  </si>
  <si>
    <r>
      <rPr>
        <b/>
        <sz val="10"/>
        <rFont val="Times New Roman"/>
        <family val="1"/>
        <charset val="204"/>
      </rPr>
      <t>851</t>
    </r>
    <r>
      <rPr>
        <sz val="10"/>
        <rFont val="Times New Roman"/>
        <family val="1"/>
        <charset val="204"/>
      </rPr>
      <t xml:space="preserve"> - Уплата налога на имущество организаций и земельного налога</t>
    </r>
  </si>
  <si>
    <r>
      <rPr>
        <b/>
        <sz val="10"/>
        <rFont val="Times New Roman"/>
        <family val="1"/>
        <charset val="204"/>
      </rPr>
      <t>852</t>
    </r>
    <r>
      <rPr>
        <sz val="10"/>
        <rFont val="Times New Roman"/>
        <family val="1"/>
        <charset val="204"/>
      </rPr>
      <t xml:space="preserve"> - Уплата прочих налогов, сборов</t>
    </r>
  </si>
  <si>
    <r>
      <rPr>
        <b/>
        <sz val="10"/>
        <rFont val="Times New Roman"/>
        <family val="1"/>
        <charset val="204"/>
      </rPr>
      <t>853</t>
    </r>
    <r>
      <rPr>
        <sz val="10"/>
        <rFont val="Times New Roman"/>
        <family val="1"/>
        <charset val="204"/>
      </rPr>
      <t xml:space="preserve"> - Уплата иных платежей</t>
    </r>
  </si>
  <si>
    <t>в том числе ОМСУ по ВР 800</t>
  </si>
  <si>
    <r>
      <rPr>
        <b/>
        <sz val="10"/>
        <rFont val="Times New Roman"/>
        <family val="1"/>
        <charset val="204"/>
      </rPr>
      <t>862</t>
    </r>
    <r>
      <rPr>
        <sz val="10"/>
        <rFont val="Times New Roman"/>
        <family val="1"/>
        <charset val="204"/>
      </rPr>
      <t xml:space="preserve"> - Взносы в международные организации</t>
    </r>
  </si>
  <si>
    <r>
      <rPr>
        <b/>
        <sz val="10"/>
        <rFont val="Times New Roman"/>
        <family val="1"/>
        <charset val="204"/>
      </rPr>
      <t xml:space="preserve">870 </t>
    </r>
    <r>
      <rPr>
        <sz val="10"/>
        <rFont val="Times New Roman"/>
        <family val="1"/>
        <charset val="204"/>
      </rPr>
      <t>- Резервные средства</t>
    </r>
  </si>
  <si>
    <t>в т.ч. резерв на софинансирование</t>
  </si>
  <si>
    <r>
      <rPr>
        <b/>
        <sz val="10"/>
        <rFont val="Times New Roman"/>
        <family val="1"/>
        <charset val="204"/>
      </rPr>
      <t>880</t>
    </r>
    <r>
      <rPr>
        <sz val="10"/>
        <rFont val="Times New Roman"/>
        <family val="1"/>
        <charset val="204"/>
      </rPr>
      <t xml:space="preserve"> - Специальные расходы</t>
    </r>
  </si>
  <si>
    <t>ИТОГО РАСХОДОВ</t>
  </si>
  <si>
    <t>Профицит (+)/дефицит (-)</t>
  </si>
  <si>
    <t>ИСТОЧНИКИ ФИНАНСИРОВАНИЯ ДЕФИЦИТА БЮДЖЕТА</t>
  </si>
  <si>
    <t>Итого источников</t>
  </si>
  <si>
    <t>Бюджетные кредиты, полученные от других бюджетов</t>
  </si>
  <si>
    <t>- получение бюджетных кредитов</t>
  </si>
  <si>
    <t>- погашение бюджетных кредитов</t>
  </si>
  <si>
    <t>Кредиты, полученные от кредитных организаций</t>
  </si>
  <si>
    <t>- получение от кредитных организаций</t>
  </si>
  <si>
    <t>- погашение от кредитных организаций</t>
  </si>
  <si>
    <t>Иные источники (акции и т.д.)</t>
  </si>
  <si>
    <t>Изменение остатков средств бюджетов</t>
  </si>
  <si>
    <t>Справочно:</t>
  </si>
  <si>
    <t>дорожный фонд (доходы)</t>
  </si>
  <si>
    <t>дорожный фонд (расходы)</t>
  </si>
  <si>
    <t>предельный размер дефицита с учетом остатков для невысокодотационных МО (10%)</t>
  </si>
  <si>
    <t>предельный размер дефицита с учетом остатков для высокодотационных МО (5%)</t>
  </si>
  <si>
    <t>Остатки средств бюджета на отчетную дату, всего</t>
  </si>
  <si>
    <t>в том числе остатки целевых средств</t>
  </si>
  <si>
    <t>в том числе остатки нецелевых средств</t>
  </si>
  <si>
    <t>Задолженность по бюджетным кредитам</t>
  </si>
  <si>
    <t>объем муниципального долга</t>
  </si>
  <si>
    <t>соблюдение размера муниципального долга</t>
  </si>
  <si>
    <t>доля кредитов КБ в структуре долга</t>
  </si>
  <si>
    <t>соблюдение размера резервного фонда (не более 3% от расходов)</t>
  </si>
  <si>
    <t>Расходы на аппарат управления (в т.ч. 121, 122, 123, 129, 244, 800 ВР)</t>
  </si>
  <si>
    <t>Расходы за счет МБТ из обл бюджета (субсидий, субвенций, иных)</t>
  </si>
  <si>
    <t>Ед.изм.: рублей</t>
  </si>
  <si>
    <t>Исполнено на 01.01.2020</t>
  </si>
  <si>
    <t>2020 год</t>
  </si>
  <si>
    <t>Исполнено на 1 число месяца (последняя отчетная дата)</t>
  </si>
  <si>
    <t>Детальное пояснение каждой позиции вносимых изменений, в том числе отдельных составляющих сумм изменений</t>
  </si>
  <si>
    <t>увеличение (+)</t>
  </si>
  <si>
    <t>средства областного бюджета</t>
  </si>
  <si>
    <t>уменьшение (-)</t>
  </si>
  <si>
    <t>ВСЕГО</t>
  </si>
  <si>
    <t>Бюджетные ассигнования с учетом проекта решения</t>
  </si>
  <si>
    <t>Изменения, предусмотренные проектом решения</t>
  </si>
  <si>
    <t>расшифровка пообъектно (с АИП)</t>
  </si>
  <si>
    <t>Дополнтельный норматив по НДФЛ, рублей</t>
  </si>
  <si>
    <t>размер дефицита, %</t>
  </si>
  <si>
    <t>указать направление субсидирования, наименование субсидируемой организации, суммы</t>
  </si>
  <si>
    <t xml:space="preserve">указать НКО и суммы (виды учреждений, наименование учреждений, направления субсидирования) </t>
  </si>
  <si>
    <t>выделить аппарат по ОМСУ и суммы</t>
  </si>
  <si>
    <t>глава администрации</t>
  </si>
  <si>
    <t>аппарат</t>
  </si>
  <si>
    <t>ВУС</t>
  </si>
  <si>
    <t>прочие расходы (проезд )</t>
  </si>
  <si>
    <t>поддержка коммунального хозяйства</t>
  </si>
  <si>
    <t>Бюджетные ассигнования на 2020 год (первоначальная редакция - Решение о бюджете от 28.12 2019 года №37)</t>
  </si>
  <si>
    <t>Бюджетные ассигнования на 2020 год (действующая редакция - Решение о бюджете от 28.12 2019 года №37)</t>
  </si>
  <si>
    <r>
      <t xml:space="preserve">Свод изменений к проекту решения "О внесении изменений в решениеМосковского сельского Совета народных депутатов </t>
    </r>
    <r>
      <rPr>
        <b/>
        <u/>
        <sz val="16"/>
        <color theme="1"/>
        <rFont val="Times New Roman"/>
        <family val="1"/>
        <charset val="204"/>
      </rPr>
      <t xml:space="preserve"> "О бюджете Московского сельского поселения Почепского муниципального района  Брянской области </t>
    </r>
    <r>
      <rPr>
        <b/>
        <sz val="16"/>
        <color theme="1"/>
        <rFont val="Times New Roman"/>
        <family val="1"/>
        <charset val="204"/>
      </rPr>
      <t>на 2020 год и на плановый период 2021 и 2022 годов"</t>
    </r>
  </si>
  <si>
    <t>страхование</t>
  </si>
  <si>
    <t>Страхование</t>
  </si>
  <si>
    <t xml:space="preserve">Увеличение лимитов  по общегосуд. вопросы на 8000,00 рублей, водному хозяйству  на 36760,00 рублей, дорожное хоз-во на 9161,67 рублей, уличному освещению на 72000,00 рублей,прочие мероприятия по благоустройству на 61487,37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</si>
</sst>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</font>
    <font>
      <sz val="11"/>
      <name val="Calibri"/>
      <family val="2"/>
    </font>
    <font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3">
    <xf numFmtId="0" fontId="0" fillId="0" borderId="0"/>
    <xf numFmtId="9" fontId="8" fillId="0" borderId="0" applyFont="0" applyFill="0" applyBorder="0" applyAlignment="0" applyProtection="0"/>
    <xf numFmtId="0" fontId="11" fillId="0" borderId="0"/>
    <xf numFmtId="0" fontId="15" fillId="0" borderId="6">
      <alignment vertical="top" wrapText="1"/>
    </xf>
    <xf numFmtId="0" fontId="26" fillId="0" borderId="0"/>
    <xf numFmtId="0" fontId="26" fillId="0" borderId="0"/>
    <xf numFmtId="164" fontId="15" fillId="2" borderId="6">
      <alignment horizontal="right" vertical="top" shrinkToFit="1"/>
    </xf>
    <xf numFmtId="164" fontId="15" fillId="22" borderId="6">
      <alignment horizontal="right" vertical="top" shrinkToFit="1"/>
    </xf>
    <xf numFmtId="164" fontId="27" fillId="0" borderId="6">
      <alignment horizontal="right" vertical="top" shrinkToFit="1"/>
    </xf>
    <xf numFmtId="0" fontId="27" fillId="0" borderId="0"/>
    <xf numFmtId="0" fontId="27" fillId="0" borderId="0"/>
    <xf numFmtId="0" fontId="26" fillId="0" borderId="0"/>
    <xf numFmtId="0" fontId="27" fillId="23" borderId="0"/>
    <xf numFmtId="0" fontId="28" fillId="0" borderId="0">
      <alignment horizontal="center"/>
    </xf>
    <xf numFmtId="0" fontId="27" fillId="0" borderId="0">
      <alignment horizontal="left" wrapText="1"/>
    </xf>
    <xf numFmtId="0" fontId="27" fillId="0" borderId="0">
      <alignment wrapText="1"/>
    </xf>
    <xf numFmtId="0" fontId="27" fillId="0" borderId="0">
      <alignment horizontal="right" wrapText="1"/>
    </xf>
    <xf numFmtId="0" fontId="28" fillId="0" borderId="0">
      <alignment horizontal="center" wrapText="1"/>
    </xf>
    <xf numFmtId="0" fontId="27" fillId="0" borderId="0"/>
    <xf numFmtId="0" fontId="27" fillId="0" borderId="0">
      <alignment horizontal="left" wrapText="1"/>
    </xf>
    <xf numFmtId="0" fontId="28" fillId="0" borderId="0">
      <alignment horizontal="center"/>
    </xf>
    <xf numFmtId="0" fontId="28" fillId="0" borderId="0">
      <alignment horizontal="center" wrapText="1"/>
    </xf>
    <xf numFmtId="0" fontId="27" fillId="23" borderId="7"/>
    <xf numFmtId="0" fontId="27" fillId="0" borderId="0">
      <alignment horizontal="right"/>
    </xf>
    <xf numFmtId="0" fontId="28" fillId="0" borderId="0">
      <alignment horizontal="center"/>
    </xf>
    <xf numFmtId="0" fontId="27" fillId="0" borderId="6">
      <alignment horizontal="center" vertical="center" wrapText="1"/>
    </xf>
    <xf numFmtId="0" fontId="27" fillId="23" borderId="7"/>
    <xf numFmtId="0" fontId="27" fillId="0" borderId="0">
      <alignment horizontal="right"/>
    </xf>
    <xf numFmtId="0" fontId="27" fillId="23" borderId="8"/>
    <xf numFmtId="0" fontId="27" fillId="0" borderId="6">
      <alignment horizontal="center" vertical="center" wrapText="1"/>
    </xf>
    <xf numFmtId="0" fontId="27" fillId="23" borderId="7"/>
    <xf numFmtId="49" fontId="27" fillId="0" borderId="6">
      <alignment vertical="top" wrapText="1"/>
    </xf>
    <xf numFmtId="0" fontId="27" fillId="23" borderId="8"/>
    <xf numFmtId="0" fontId="27" fillId="0" borderId="6">
      <alignment horizontal="center" vertical="center" wrapText="1"/>
    </xf>
    <xf numFmtId="49" fontId="27" fillId="0" borderId="9">
      <alignment horizontal="center" vertical="top" shrinkToFit="1"/>
    </xf>
    <xf numFmtId="49" fontId="27" fillId="0" borderId="6">
      <alignment horizontal="center" vertical="top" shrinkToFit="1"/>
    </xf>
    <xf numFmtId="0" fontId="27" fillId="23" borderId="8"/>
    <xf numFmtId="49" fontId="27" fillId="0" borderId="8">
      <alignment horizontal="center" vertical="top" shrinkToFit="1"/>
    </xf>
    <xf numFmtId="0" fontId="27" fillId="0" borderId="6">
      <alignment horizontal="center" vertical="top" wrapText="1"/>
    </xf>
    <xf numFmtId="49" fontId="27" fillId="0" borderId="6">
      <alignment horizontal="left" vertical="top" wrapText="1" indent="2"/>
    </xf>
    <xf numFmtId="49" fontId="27" fillId="0" borderId="10">
      <alignment horizontal="center" vertical="top" shrinkToFit="1"/>
    </xf>
    <xf numFmtId="4" fontId="27" fillId="0" borderId="6">
      <alignment horizontal="right" vertical="top" shrinkToFit="1"/>
    </xf>
    <xf numFmtId="49" fontId="27" fillId="0" borderId="6">
      <alignment horizontal="center" vertical="top" shrinkToFit="1"/>
    </xf>
    <xf numFmtId="49" fontId="27" fillId="0" borderId="6">
      <alignment horizontal="center" vertical="top" shrinkToFit="1"/>
    </xf>
    <xf numFmtId="10" fontId="27" fillId="0" borderId="6">
      <alignment horizontal="center" vertical="top" shrinkToFit="1"/>
    </xf>
    <xf numFmtId="4" fontId="27" fillId="0" borderId="6">
      <alignment horizontal="right" vertical="top" shrinkToFit="1"/>
    </xf>
    <xf numFmtId="4" fontId="27" fillId="0" borderId="6">
      <alignment horizontal="right" vertical="top" shrinkToFit="1"/>
    </xf>
    <xf numFmtId="0" fontId="27" fillId="23" borderId="11"/>
    <xf numFmtId="10" fontId="27" fillId="0" borderId="6">
      <alignment horizontal="right" vertical="top" shrinkToFit="1"/>
    </xf>
    <xf numFmtId="0" fontId="27" fillId="23" borderId="11"/>
    <xf numFmtId="49" fontId="15" fillId="0" borderId="6">
      <alignment horizontal="left" vertical="top" shrinkToFit="1"/>
    </xf>
    <xf numFmtId="0" fontId="27" fillId="23" borderId="8">
      <alignment shrinkToFit="1"/>
    </xf>
    <xf numFmtId="0" fontId="27" fillId="23" borderId="11">
      <alignment shrinkToFit="1"/>
    </xf>
    <xf numFmtId="4" fontId="15" fillId="24" borderId="6">
      <alignment horizontal="right" vertical="top" shrinkToFit="1"/>
    </xf>
    <xf numFmtId="0" fontId="15" fillId="0" borderId="6">
      <alignment horizontal="left"/>
    </xf>
    <xf numFmtId="0" fontId="15" fillId="0" borderId="11">
      <alignment horizontal="right"/>
    </xf>
    <xf numFmtId="10" fontId="15" fillId="24" borderId="6">
      <alignment horizontal="center" vertical="top" shrinkToFit="1"/>
    </xf>
    <xf numFmtId="4" fontId="15" fillId="2" borderId="6">
      <alignment horizontal="right" vertical="top" shrinkToFit="1"/>
    </xf>
    <xf numFmtId="4" fontId="15" fillId="24" borderId="11">
      <alignment horizontal="right" vertical="top" shrinkToFit="1"/>
    </xf>
    <xf numFmtId="0" fontId="27" fillId="0" borderId="0"/>
    <xf numFmtId="10" fontId="15" fillId="2" borderId="6">
      <alignment horizontal="right" vertical="top" shrinkToFit="1"/>
    </xf>
    <xf numFmtId="4" fontId="15" fillId="22" borderId="11">
      <alignment horizontal="right" vertical="top" shrinkToFit="1"/>
    </xf>
    <xf numFmtId="0" fontId="27" fillId="23" borderId="7">
      <alignment horizontal="left"/>
    </xf>
    <xf numFmtId="0" fontId="27" fillId="23" borderId="11"/>
    <xf numFmtId="0" fontId="27" fillId="0" borderId="0"/>
    <xf numFmtId="0" fontId="27" fillId="0" borderId="6">
      <alignment horizontal="left" vertical="top" wrapText="1"/>
    </xf>
    <xf numFmtId="0" fontId="27" fillId="0" borderId="0">
      <alignment horizontal="left" wrapText="1"/>
    </xf>
    <xf numFmtId="4" fontId="15" fillId="22" borderId="6">
      <alignment horizontal="right" vertical="top" shrinkToFit="1"/>
    </xf>
    <xf numFmtId="4" fontId="15" fillId="24" borderId="6">
      <alignment horizontal="right" vertical="top" shrinkToFit="1"/>
    </xf>
    <xf numFmtId="10" fontId="15" fillId="22" borderId="6">
      <alignment horizontal="center" vertical="top" shrinkToFit="1"/>
    </xf>
    <xf numFmtId="4" fontId="15" fillId="22" borderId="6">
      <alignment horizontal="right" vertical="top" shrinkToFit="1"/>
    </xf>
    <xf numFmtId="4" fontId="15" fillId="22" borderId="6">
      <alignment horizontal="right" vertical="top" shrinkToFit="1"/>
    </xf>
    <xf numFmtId="0" fontId="27" fillId="23" borderId="8">
      <alignment horizontal="left"/>
    </xf>
    <xf numFmtId="10" fontId="15" fillId="22" borderId="6">
      <alignment horizontal="right" vertical="top" shrinkToFit="1"/>
    </xf>
    <xf numFmtId="0" fontId="27" fillId="23" borderId="8">
      <alignment horizontal="center"/>
    </xf>
    <xf numFmtId="0" fontId="27" fillId="23" borderId="11">
      <alignment horizontal="left"/>
    </xf>
    <xf numFmtId="0" fontId="27" fillId="23" borderId="11">
      <alignment horizontal="center"/>
    </xf>
    <xf numFmtId="0" fontId="27" fillId="23" borderId="0">
      <alignment horizontal="left"/>
    </xf>
    <xf numFmtId="0" fontId="27" fillId="23" borderId="8">
      <alignment horizontal="left"/>
    </xf>
    <xf numFmtId="0" fontId="27" fillId="23" borderId="11">
      <alignment horizontal="center"/>
    </xf>
    <xf numFmtId="0" fontId="27" fillId="23" borderId="11">
      <alignment horizontal="left"/>
    </xf>
    <xf numFmtId="4" fontId="29" fillId="22" borderId="6">
      <alignment horizontal="right" vertical="top" shrinkToFit="1"/>
    </xf>
    <xf numFmtId="0" fontId="30" fillId="0" borderId="0"/>
  </cellStyleXfs>
  <cellXfs count="184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4" fontId="9" fillId="5" borderId="5" xfId="1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left" vertical="center" wrapText="1"/>
    </xf>
    <xf numFmtId="4" fontId="9" fillId="7" borderId="5" xfId="0" applyNumberFormat="1" applyFont="1" applyFill="1" applyBorder="1" applyAlignment="1">
      <alignment horizontal="center" vertical="center" wrapText="1"/>
    </xf>
    <xf numFmtId="4" fontId="9" fillId="7" borderId="5" xfId="1" applyNumberFormat="1" applyFont="1" applyFill="1" applyBorder="1" applyAlignment="1">
      <alignment horizontal="center" vertical="center" wrapText="1"/>
    </xf>
    <xf numFmtId="10" fontId="0" fillId="3" borderId="0" xfId="0" applyNumberFormat="1" applyFill="1" applyAlignment="1">
      <alignment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5" xfId="2" applyFont="1" applyFill="1" applyBorder="1" applyAlignment="1" applyProtection="1">
      <alignment horizontal="left" vertical="center" wrapText="1"/>
      <protection locked="0"/>
    </xf>
    <xf numFmtId="4" fontId="10" fillId="0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2" fillId="5" borderId="5" xfId="0" applyFont="1" applyFill="1" applyBorder="1" applyAlignment="1">
      <alignment horizontal="left" vertical="center" wrapText="1" indent="2"/>
    </xf>
    <xf numFmtId="0" fontId="0" fillId="3" borderId="0" xfId="0" applyFont="1" applyFill="1" applyAlignment="1">
      <alignment vertical="center"/>
    </xf>
    <xf numFmtId="0" fontId="7" fillId="8" borderId="5" xfId="0" applyFont="1" applyFill="1" applyBorder="1" applyAlignment="1">
      <alignment horizontal="left"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0" fillId="5" borderId="0" xfId="0" applyFont="1" applyFill="1" applyAlignment="1">
      <alignment vertical="center"/>
    </xf>
    <xf numFmtId="0" fontId="12" fillId="9" borderId="5" xfId="0" applyFont="1" applyFill="1" applyBorder="1" applyAlignment="1">
      <alignment horizontal="left" vertical="center" wrapText="1" indent="1" shrinkToFit="1"/>
    </xf>
    <xf numFmtId="4" fontId="10" fillId="9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wrapText="1" shrinkToFit="1"/>
    </xf>
    <xf numFmtId="165" fontId="10" fillId="3" borderId="5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5" borderId="5" xfId="0" applyFont="1" applyFill="1" applyBorder="1" applyAlignment="1">
      <alignment horizontal="left" vertical="center" wrapText="1" shrinkToFit="1"/>
    </xf>
    <xf numFmtId="4" fontId="10" fillId="3" borderId="5" xfId="0" applyNumberFormat="1" applyFont="1" applyFill="1" applyBorder="1" applyAlignment="1">
      <alignment horizontal="center" vertical="center"/>
    </xf>
    <xf numFmtId="4" fontId="9" fillId="5" borderId="5" xfId="0" applyNumberFormat="1" applyFont="1" applyFill="1" applyBorder="1" applyAlignment="1">
      <alignment horizontal="center" vertical="center" wrapText="1" shrinkToFit="1"/>
    </xf>
    <xf numFmtId="0" fontId="12" fillId="10" borderId="5" xfId="0" applyFont="1" applyFill="1" applyBorder="1" applyAlignment="1">
      <alignment horizontal="left" vertical="center" wrapText="1" indent="1" shrinkToFit="1"/>
    </xf>
    <xf numFmtId="4" fontId="10" fillId="10" borderId="5" xfId="0" applyNumberFormat="1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0" fontId="14" fillId="3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0" fillId="5" borderId="5" xfId="0" applyFont="1" applyFill="1" applyBorder="1" applyAlignment="1">
      <alignment horizontal="left" vertical="center" wrapText="1" shrinkToFit="1"/>
    </xf>
    <xf numFmtId="0" fontId="9" fillId="10" borderId="5" xfId="0" applyFont="1" applyFill="1" applyBorder="1" applyAlignment="1">
      <alignment horizontal="left" vertical="center" wrapText="1" shrinkToFit="1"/>
    </xf>
    <xf numFmtId="4" fontId="9" fillId="10" borderId="5" xfId="0" applyNumberFormat="1" applyFont="1" applyFill="1" applyBorder="1" applyAlignment="1">
      <alignment horizontal="center" vertical="center" wrapText="1" shrinkToFit="1"/>
    </xf>
    <xf numFmtId="4" fontId="9" fillId="9" borderId="5" xfId="0" applyNumberFormat="1" applyFont="1" applyFill="1" applyBorder="1" applyAlignment="1">
      <alignment horizontal="center" vertical="center" wrapText="1" shrinkToFit="1"/>
    </xf>
    <xf numFmtId="0" fontId="9" fillId="11" borderId="5" xfId="0" applyFont="1" applyFill="1" applyBorder="1" applyAlignment="1">
      <alignment horizontal="left" vertical="center" wrapText="1" shrinkToFit="1"/>
    </xf>
    <xf numFmtId="4" fontId="10" fillId="11" borderId="5" xfId="0" applyNumberFormat="1" applyFont="1" applyFill="1" applyBorder="1" applyAlignment="1">
      <alignment horizontal="center" vertical="center"/>
    </xf>
    <xf numFmtId="0" fontId="16" fillId="6" borderId="5" xfId="3" applyNumberFormat="1" applyFont="1" applyFill="1" applyBorder="1" applyAlignment="1" applyProtection="1">
      <alignment vertical="top" wrapText="1"/>
    </xf>
    <xf numFmtId="4" fontId="10" fillId="6" borderId="5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 wrapText="1" shrinkToFit="1"/>
    </xf>
    <xf numFmtId="0" fontId="17" fillId="5" borderId="5" xfId="0" applyFont="1" applyFill="1" applyBorder="1" applyAlignment="1">
      <alignment horizontal="left" vertical="center" wrapText="1" shrinkToFit="1"/>
    </xf>
    <xf numFmtId="0" fontId="17" fillId="0" borderId="5" xfId="0" applyFont="1" applyFill="1" applyBorder="1" applyAlignment="1">
      <alignment horizontal="left" vertical="center" wrapText="1" shrinkToFit="1"/>
    </xf>
    <xf numFmtId="4" fontId="9" fillId="0" borderId="5" xfId="0" applyNumberFormat="1" applyFont="1" applyBorder="1" applyAlignment="1">
      <alignment horizontal="center" vertical="center" wrapText="1" shrinkToFit="1"/>
    </xf>
    <xf numFmtId="49" fontId="9" fillId="5" borderId="5" xfId="0" applyNumberFormat="1" applyFont="1" applyFill="1" applyBorder="1" applyAlignment="1">
      <alignment horizontal="left" vertical="center" wrapText="1" shrinkToFit="1"/>
    </xf>
    <xf numFmtId="0" fontId="9" fillId="12" borderId="5" xfId="0" applyFont="1" applyFill="1" applyBorder="1" applyAlignment="1">
      <alignment horizontal="left" vertical="center" wrapText="1" shrinkToFit="1"/>
    </xf>
    <xf numFmtId="4" fontId="9" fillId="12" borderId="5" xfId="0" applyNumberFormat="1" applyFont="1" applyFill="1" applyBorder="1" applyAlignment="1">
      <alignment horizontal="center" vertical="center" wrapText="1" shrinkToFit="1"/>
    </xf>
    <xf numFmtId="164" fontId="13" fillId="3" borderId="5" xfId="0" applyNumberFormat="1" applyFont="1" applyFill="1" applyBorder="1" applyAlignment="1">
      <alignment vertical="center" wrapText="1" shrinkToFit="1"/>
    </xf>
    <xf numFmtId="164" fontId="7" fillId="3" borderId="5" xfId="0" applyNumberFormat="1" applyFont="1" applyFill="1" applyBorder="1" applyAlignment="1">
      <alignment vertical="center" wrapText="1" shrinkToFit="1"/>
    </xf>
    <xf numFmtId="4" fontId="9" fillId="3" borderId="5" xfId="0" applyNumberFormat="1" applyFont="1" applyFill="1" applyBorder="1" applyAlignment="1">
      <alignment horizontal="center" vertical="center" wrapText="1"/>
    </xf>
    <xf numFmtId="4" fontId="18" fillId="13" borderId="5" xfId="0" applyNumberFormat="1" applyFont="1" applyFill="1" applyBorder="1" applyAlignment="1">
      <alignment horizontal="center" vertical="center"/>
    </xf>
    <xf numFmtId="4" fontId="18" fillId="14" borderId="5" xfId="0" applyNumberFormat="1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left" vertical="center" wrapText="1" indent="1" shrinkToFit="1"/>
    </xf>
    <xf numFmtId="4" fontId="18" fillId="15" borderId="5" xfId="0" applyNumberFormat="1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left" vertical="center" wrapText="1" indent="1" shrinkToFit="1"/>
    </xf>
    <xf numFmtId="4" fontId="18" fillId="16" borderId="5" xfId="0" applyNumberFormat="1" applyFont="1" applyFill="1" applyBorder="1" applyAlignment="1">
      <alignment horizontal="center" vertical="center"/>
    </xf>
    <xf numFmtId="0" fontId="12" fillId="17" borderId="5" xfId="0" applyFont="1" applyFill="1" applyBorder="1" applyAlignment="1">
      <alignment horizontal="left" vertical="center" wrapText="1" indent="1" shrinkToFit="1"/>
    </xf>
    <xf numFmtId="4" fontId="18" fillId="17" borderId="5" xfId="0" applyNumberFormat="1" applyFont="1" applyFill="1" applyBorder="1" applyAlignment="1">
      <alignment horizontal="center" vertical="center"/>
    </xf>
    <xf numFmtId="4" fontId="10" fillId="17" borderId="5" xfId="0" applyNumberFormat="1" applyFont="1" applyFill="1" applyBorder="1" applyAlignment="1">
      <alignment horizontal="center" vertical="center"/>
    </xf>
    <xf numFmtId="164" fontId="12" fillId="18" borderId="5" xfId="0" applyNumberFormat="1" applyFont="1" applyFill="1" applyBorder="1" applyAlignment="1">
      <alignment vertical="center" wrapText="1" shrinkToFit="1"/>
    </xf>
    <xf numFmtId="4" fontId="10" fillId="18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vertical="center" wrapText="1" shrinkToFit="1"/>
    </xf>
    <xf numFmtId="164" fontId="9" fillId="3" borderId="5" xfId="0" applyNumberFormat="1" applyFont="1" applyFill="1" applyBorder="1" applyAlignment="1">
      <alignment vertical="center" wrapText="1" shrinkToFit="1"/>
    </xf>
    <xf numFmtId="49" fontId="9" fillId="3" borderId="5" xfId="0" applyNumberFormat="1" applyFont="1" applyFill="1" applyBorder="1" applyAlignment="1">
      <alignment horizontal="left" vertical="center" wrapText="1" shrinkToFit="1"/>
    </xf>
    <xf numFmtId="164" fontId="9" fillId="5" borderId="5" xfId="0" applyNumberFormat="1" applyFont="1" applyFill="1" applyBorder="1" applyAlignment="1">
      <alignment vertical="center" wrapText="1" shrinkToFit="1"/>
    </xf>
    <xf numFmtId="4" fontId="18" fillId="0" borderId="5" xfId="0" applyNumberFormat="1" applyFont="1" applyBorder="1" applyAlignment="1">
      <alignment horizontal="center" vertical="center"/>
    </xf>
    <xf numFmtId="0" fontId="19" fillId="9" borderId="5" xfId="0" applyFont="1" applyFill="1" applyBorder="1" applyAlignment="1">
      <alignment horizontal="left" vertical="center" wrapText="1" indent="1" shrinkToFit="1"/>
    </xf>
    <xf numFmtId="0" fontId="9" fillId="3" borderId="5" xfId="0" applyFont="1" applyFill="1" applyBorder="1" applyAlignment="1">
      <alignment horizontal="left" vertical="center" wrapText="1" shrinkToFit="1"/>
    </xf>
    <xf numFmtId="4" fontId="9" fillId="3" borderId="5" xfId="0" applyNumberFormat="1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horizontal="left" vertical="center" wrapText="1" shrinkToFit="1"/>
    </xf>
    <xf numFmtId="0" fontId="12" fillId="11" borderId="5" xfId="0" applyFont="1" applyFill="1" applyBorder="1" applyAlignment="1">
      <alignment horizontal="left" vertical="center" wrapText="1" shrinkToFit="1"/>
    </xf>
    <xf numFmtId="4" fontId="9" fillId="11" borderId="5" xfId="0" applyNumberFormat="1" applyFont="1" applyFill="1" applyBorder="1" applyAlignment="1">
      <alignment horizontal="center" vertical="center" wrapText="1" shrinkToFit="1"/>
    </xf>
    <xf numFmtId="0" fontId="12" fillId="17" borderId="5" xfId="0" applyFont="1" applyFill="1" applyBorder="1" applyAlignment="1">
      <alignment horizontal="left" vertical="center" wrapText="1" shrinkToFit="1"/>
    </xf>
    <xf numFmtId="4" fontId="9" fillId="17" borderId="5" xfId="0" applyNumberFormat="1" applyFont="1" applyFill="1" applyBorder="1" applyAlignment="1">
      <alignment horizontal="center" vertical="center" wrapText="1" shrinkToFit="1"/>
    </xf>
    <xf numFmtId="4" fontId="10" fillId="16" borderId="5" xfId="0" applyNumberFormat="1" applyFont="1" applyFill="1" applyBorder="1" applyAlignment="1">
      <alignment horizontal="center" vertical="center"/>
    </xf>
    <xf numFmtId="4" fontId="18" fillId="19" borderId="5" xfId="0" applyNumberFormat="1" applyFont="1" applyFill="1" applyBorder="1" applyAlignment="1">
      <alignment horizontal="center" vertical="center"/>
    </xf>
    <xf numFmtId="4" fontId="9" fillId="16" borderId="5" xfId="0" applyNumberFormat="1" applyFont="1" applyFill="1" applyBorder="1" applyAlignment="1">
      <alignment horizontal="center" vertical="center" wrapText="1" shrinkToFit="1"/>
    </xf>
    <xf numFmtId="4" fontId="18" fillId="20" borderId="5" xfId="0" applyNumberFormat="1" applyFont="1" applyFill="1" applyBorder="1" applyAlignment="1">
      <alignment horizontal="center" vertical="center"/>
    </xf>
    <xf numFmtId="4" fontId="9" fillId="18" borderId="5" xfId="0" applyNumberFormat="1" applyFont="1" applyFill="1" applyBorder="1" applyAlignment="1">
      <alignment horizontal="center" vertical="center" wrapText="1" shrinkToFit="1"/>
    </xf>
    <xf numFmtId="0" fontId="19" fillId="5" borderId="5" xfId="0" applyFont="1" applyFill="1" applyBorder="1" applyAlignment="1">
      <alignment horizontal="left" vertical="center" wrapText="1" shrinkToFit="1"/>
    </xf>
    <xf numFmtId="0" fontId="9" fillId="17" borderId="5" xfId="0" applyFont="1" applyFill="1" applyBorder="1" applyAlignment="1">
      <alignment horizontal="left" vertical="center" wrapText="1" shrinkToFit="1"/>
    </xf>
    <xf numFmtId="0" fontId="20" fillId="5" borderId="5" xfId="0" applyFont="1" applyFill="1" applyBorder="1" applyAlignment="1">
      <alignment horizontal="left" vertical="center" wrapText="1" shrinkToFit="1"/>
    </xf>
    <xf numFmtId="0" fontId="7" fillId="4" borderId="5" xfId="0" applyFont="1" applyFill="1" applyBorder="1" applyAlignment="1">
      <alignment horizontal="left" vertical="center" wrapText="1"/>
    </xf>
    <xf numFmtId="4" fontId="21" fillId="4" borderId="5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vertical="center"/>
    </xf>
    <xf numFmtId="0" fontId="9" fillId="11" borderId="5" xfId="0" applyFont="1" applyFill="1" applyBorder="1" applyAlignment="1">
      <alignment horizontal="left" vertical="center" wrapText="1"/>
    </xf>
    <xf numFmtId="0" fontId="9" fillId="21" borderId="5" xfId="0" applyFont="1" applyFill="1" applyBorder="1" applyAlignment="1">
      <alignment horizontal="left" vertical="center" wrapText="1"/>
    </xf>
    <xf numFmtId="4" fontId="10" fillId="21" borderId="5" xfId="0" applyNumberFormat="1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" fontId="9" fillId="3" borderId="5" xfId="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 indent="3"/>
    </xf>
    <xf numFmtId="0" fontId="13" fillId="3" borderId="5" xfId="0" applyFont="1" applyFill="1" applyBorder="1" applyAlignment="1">
      <alignment horizontal="left" vertical="center" wrapText="1"/>
    </xf>
    <xf numFmtId="0" fontId="24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49" fontId="7" fillId="6" borderId="5" xfId="1" applyNumberFormat="1" applyFont="1" applyFill="1" applyBorder="1" applyAlignment="1">
      <alignment horizontal="center" vertical="center" wrapText="1"/>
    </xf>
    <xf numFmtId="49" fontId="7" fillId="5" borderId="5" xfId="1" applyNumberFormat="1" applyFont="1" applyFill="1" applyBorder="1" applyAlignment="1">
      <alignment horizontal="center" vertical="center" wrapText="1"/>
    </xf>
    <xf numFmtId="49" fontId="9" fillId="5" borderId="5" xfId="1" applyNumberFormat="1" applyFont="1" applyFill="1" applyBorder="1" applyAlignment="1">
      <alignment horizontal="center" vertical="center" wrapText="1"/>
    </xf>
    <xf numFmtId="49" fontId="9" fillId="7" borderId="5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/>
    </xf>
    <xf numFmtId="49" fontId="7" fillId="8" borderId="5" xfId="1" applyNumberFormat="1" applyFont="1" applyFill="1" applyBorder="1" applyAlignment="1">
      <alignment horizontal="center" vertical="center" wrapText="1"/>
    </xf>
    <xf numFmtId="49" fontId="10" fillId="3" borderId="0" xfId="1" applyNumberFormat="1" applyFont="1" applyFill="1" applyBorder="1" applyAlignment="1">
      <alignment horizontal="center" vertical="center"/>
    </xf>
    <xf numFmtId="49" fontId="10" fillId="9" borderId="5" xfId="1" applyNumberFormat="1" applyFont="1" applyFill="1" applyBorder="1" applyAlignment="1">
      <alignment horizontal="center" vertical="center"/>
    </xf>
    <xf numFmtId="49" fontId="10" fillId="3" borderId="5" xfId="1" applyNumberFormat="1" applyFont="1" applyFill="1" applyBorder="1" applyAlignment="1">
      <alignment horizontal="center" vertical="center"/>
    </xf>
    <xf numFmtId="49" fontId="9" fillId="5" borderId="5" xfId="1" applyNumberFormat="1" applyFont="1" applyFill="1" applyBorder="1" applyAlignment="1">
      <alignment horizontal="center" vertical="center" wrapText="1" shrinkToFit="1"/>
    </xf>
    <xf numFmtId="49" fontId="10" fillId="10" borderId="5" xfId="1" applyNumberFormat="1" applyFont="1" applyFill="1" applyBorder="1" applyAlignment="1">
      <alignment horizontal="center" vertical="center"/>
    </xf>
    <xf numFmtId="49" fontId="9" fillId="10" borderId="5" xfId="1" applyNumberFormat="1" applyFont="1" applyFill="1" applyBorder="1" applyAlignment="1">
      <alignment horizontal="center" vertical="center" wrapText="1" shrinkToFit="1"/>
    </xf>
    <xf numFmtId="49" fontId="9" fillId="9" borderId="5" xfId="1" applyNumberFormat="1" applyFont="1" applyFill="1" applyBorder="1" applyAlignment="1">
      <alignment horizontal="center" vertical="center" wrapText="1" shrinkToFit="1"/>
    </xf>
    <xf numFmtId="49" fontId="10" fillId="11" borderId="5" xfId="1" applyNumberFormat="1" applyFont="1" applyFill="1" applyBorder="1" applyAlignment="1">
      <alignment horizontal="center" vertical="center"/>
    </xf>
    <xf numFmtId="49" fontId="10" fillId="6" borderId="5" xfId="1" applyNumberFormat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 wrapText="1" shrinkToFit="1"/>
    </xf>
    <xf numFmtId="49" fontId="9" fillId="12" borderId="5" xfId="1" applyNumberFormat="1" applyFont="1" applyFill="1" applyBorder="1" applyAlignment="1">
      <alignment horizontal="center" vertical="center" wrapText="1" shrinkToFit="1"/>
    </xf>
    <xf numFmtId="49" fontId="10" fillId="16" borderId="5" xfId="1" applyNumberFormat="1" applyFont="1" applyFill="1" applyBorder="1" applyAlignment="1">
      <alignment horizontal="center" vertical="center"/>
    </xf>
    <xf numFmtId="49" fontId="18" fillId="17" borderId="5" xfId="1" applyNumberFormat="1" applyFont="1" applyFill="1" applyBorder="1" applyAlignment="1">
      <alignment horizontal="center" vertical="center"/>
    </xf>
    <xf numFmtId="49" fontId="10" fillId="17" borderId="5" xfId="1" applyNumberFormat="1" applyFont="1" applyFill="1" applyBorder="1" applyAlignment="1">
      <alignment horizontal="center" vertical="center"/>
    </xf>
    <xf numFmtId="49" fontId="10" fillId="18" borderId="5" xfId="1" applyNumberFormat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 wrapText="1" shrinkToFit="1"/>
    </xf>
    <xf numFmtId="49" fontId="9" fillId="6" borderId="5" xfId="1" applyNumberFormat="1" applyFont="1" applyFill="1" applyBorder="1" applyAlignment="1">
      <alignment horizontal="center" vertical="center" wrapText="1" shrinkToFit="1"/>
    </xf>
    <xf numFmtId="49" fontId="18" fillId="13" borderId="5" xfId="1" applyNumberFormat="1" applyFont="1" applyFill="1" applyBorder="1" applyAlignment="1">
      <alignment horizontal="center" vertical="center"/>
    </xf>
    <xf numFmtId="49" fontId="21" fillId="4" borderId="5" xfId="1" applyNumberFormat="1" applyFont="1" applyFill="1" applyBorder="1" applyAlignment="1">
      <alignment horizontal="center" vertical="center"/>
    </xf>
    <xf numFmtId="49" fontId="7" fillId="3" borderId="5" xfId="1" applyNumberFormat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49" fontId="23" fillId="5" borderId="3" xfId="1" applyNumberFormat="1" applyFont="1" applyFill="1" applyBorder="1" applyAlignment="1">
      <alignment vertical="center"/>
    </xf>
    <xf numFmtId="49" fontId="10" fillId="21" borderId="5" xfId="1" applyNumberFormat="1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vertical="center" wrapText="1"/>
    </xf>
    <xf numFmtId="4" fontId="7" fillId="3" borderId="4" xfId="1" applyNumberFormat="1" applyFont="1" applyFill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10" fillId="3" borderId="0" xfId="0" applyNumberFormat="1" applyFont="1" applyFill="1" applyBorder="1" applyAlignment="1">
      <alignment horizontal="center" vertical="center"/>
    </xf>
    <xf numFmtId="4" fontId="10" fillId="6" borderId="5" xfId="1" applyNumberFormat="1" applyFont="1" applyFill="1" applyBorder="1" applyAlignment="1">
      <alignment horizontal="center" vertical="center"/>
    </xf>
    <xf numFmtId="4" fontId="10" fillId="9" borderId="5" xfId="1" applyNumberFormat="1" applyFont="1" applyFill="1" applyBorder="1" applyAlignment="1">
      <alignment horizontal="center" vertical="center"/>
    </xf>
    <xf numFmtId="4" fontId="9" fillId="5" borderId="5" xfId="1" applyNumberFormat="1" applyFont="1" applyFill="1" applyBorder="1" applyAlignment="1">
      <alignment horizontal="center" vertical="center" wrapText="1" shrinkToFit="1"/>
    </xf>
    <xf numFmtId="4" fontId="10" fillId="10" borderId="5" xfId="1" applyNumberFormat="1" applyFont="1" applyFill="1" applyBorder="1" applyAlignment="1">
      <alignment horizontal="center" vertical="center"/>
    </xf>
    <xf numFmtId="4" fontId="10" fillId="3" borderId="5" xfId="1" applyNumberFormat="1" applyFont="1" applyFill="1" applyBorder="1" applyAlignment="1">
      <alignment horizontal="center" vertical="center"/>
    </xf>
    <xf numFmtId="4" fontId="10" fillId="11" borderId="5" xfId="1" applyNumberFormat="1" applyFont="1" applyFill="1" applyBorder="1" applyAlignment="1">
      <alignment horizontal="center" vertical="center"/>
    </xf>
    <xf numFmtId="4" fontId="18" fillId="13" borderId="5" xfId="1" applyNumberFormat="1" applyFont="1" applyFill="1" applyBorder="1" applyAlignment="1">
      <alignment horizontal="center" vertical="center"/>
    </xf>
    <xf numFmtId="4" fontId="18" fillId="15" borderId="5" xfId="1" applyNumberFormat="1" applyFont="1" applyFill="1" applyBorder="1" applyAlignment="1">
      <alignment horizontal="center" vertical="center"/>
    </xf>
    <xf numFmtId="4" fontId="18" fillId="16" borderId="5" xfId="1" applyNumberFormat="1" applyFont="1" applyFill="1" applyBorder="1" applyAlignment="1">
      <alignment horizontal="center" vertical="center"/>
    </xf>
    <xf numFmtId="4" fontId="10" fillId="16" borderId="5" xfId="1" applyNumberFormat="1" applyFont="1" applyFill="1" applyBorder="1" applyAlignment="1">
      <alignment horizontal="center" vertical="center"/>
    </xf>
    <xf numFmtId="4" fontId="18" fillId="17" borderId="5" xfId="1" applyNumberFormat="1" applyFont="1" applyFill="1" applyBorder="1" applyAlignment="1">
      <alignment horizontal="center" vertical="center"/>
    </xf>
    <xf numFmtId="4" fontId="10" fillId="17" borderId="5" xfId="1" applyNumberFormat="1" applyFont="1" applyFill="1" applyBorder="1" applyAlignment="1">
      <alignment horizontal="center" vertical="center"/>
    </xf>
    <xf numFmtId="4" fontId="10" fillId="18" borderId="5" xfId="1" applyNumberFormat="1" applyFont="1" applyFill="1" applyBorder="1" applyAlignment="1">
      <alignment horizontal="center" vertical="center"/>
    </xf>
    <xf numFmtId="4" fontId="10" fillId="0" borderId="5" xfId="1" applyNumberFormat="1" applyFont="1" applyFill="1" applyBorder="1" applyAlignment="1">
      <alignment horizontal="center" vertical="center"/>
    </xf>
    <xf numFmtId="4" fontId="18" fillId="0" borderId="5" xfId="1" applyNumberFormat="1" applyFont="1" applyBorder="1" applyAlignment="1">
      <alignment horizontal="center" vertical="center"/>
    </xf>
    <xf numFmtId="4" fontId="9" fillId="6" borderId="5" xfId="1" applyNumberFormat="1" applyFont="1" applyFill="1" applyBorder="1" applyAlignment="1">
      <alignment horizontal="center" vertical="center" wrapText="1" shrinkToFit="1"/>
    </xf>
    <xf numFmtId="4" fontId="7" fillId="5" borderId="4" xfId="0" applyNumberFormat="1" applyFont="1" applyFill="1" applyBorder="1" applyAlignment="1">
      <alignment vertical="center" wrapText="1"/>
    </xf>
    <xf numFmtId="4" fontId="23" fillId="5" borderId="4" xfId="0" applyNumberFormat="1" applyFont="1" applyFill="1" applyBorder="1" applyAlignment="1">
      <alignment vertical="center"/>
    </xf>
    <xf numFmtId="4" fontId="23" fillId="5" borderId="4" xfId="1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 shrinkToFit="1"/>
    </xf>
    <xf numFmtId="10" fontId="9" fillId="3" borderId="5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49" fontId="10" fillId="6" borderId="5" xfId="1" applyNumberFormat="1" applyFont="1" applyFill="1" applyBorder="1" applyAlignment="1">
      <alignment horizontal="center" vertical="center" wrapText="1"/>
    </xf>
    <xf numFmtId="49" fontId="10" fillId="3" borderId="5" xfId="1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164" fontId="33" fillId="4" borderId="5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4" fontId="33" fillId="4" borderId="5" xfId="0" applyNumberFormat="1" applyFont="1" applyFill="1" applyBorder="1" applyAlignment="1">
      <alignment horizontal="center" vertical="center" wrapText="1"/>
    </xf>
  </cellXfs>
  <cellStyles count="83">
    <cellStyle name="br" xfId="4" xr:uid="{00000000-0005-0000-0000-000000000000}"/>
    <cellStyle name="col" xfId="5" xr:uid="{00000000-0005-0000-0000-000001000000}"/>
    <cellStyle name="st31" xfId="6" xr:uid="{00000000-0005-0000-0000-000002000000}"/>
    <cellStyle name="st32" xfId="7" xr:uid="{00000000-0005-0000-0000-000003000000}"/>
    <cellStyle name="st33" xfId="8" xr:uid="{00000000-0005-0000-0000-000004000000}"/>
    <cellStyle name="style0" xfId="9" xr:uid="{00000000-0005-0000-0000-000005000000}"/>
    <cellStyle name="td" xfId="10" xr:uid="{00000000-0005-0000-0000-000006000000}"/>
    <cellStyle name="tr" xfId="11" xr:uid="{00000000-0005-0000-0000-000007000000}"/>
    <cellStyle name="xl21" xfId="12" xr:uid="{00000000-0005-0000-0000-000008000000}"/>
    <cellStyle name="xl22" xfId="13" xr:uid="{00000000-0005-0000-0000-000009000000}"/>
    <cellStyle name="xl22 2" xfId="14" xr:uid="{00000000-0005-0000-0000-00000A000000}"/>
    <cellStyle name="xl22 3" xfId="15" xr:uid="{00000000-0005-0000-0000-00000B000000}"/>
    <cellStyle name="xl23" xfId="16" xr:uid="{00000000-0005-0000-0000-00000C000000}"/>
    <cellStyle name="xl23 2" xfId="17" xr:uid="{00000000-0005-0000-0000-00000D000000}"/>
    <cellStyle name="xl23 3" xfId="18" xr:uid="{00000000-0005-0000-0000-00000E000000}"/>
    <cellStyle name="xl24" xfId="19" xr:uid="{00000000-0005-0000-0000-00000F000000}"/>
    <cellStyle name="xl24 2" xfId="20" xr:uid="{00000000-0005-0000-0000-000010000000}"/>
    <cellStyle name="xl24 3" xfId="21" xr:uid="{00000000-0005-0000-0000-000011000000}"/>
    <cellStyle name="xl25" xfId="22" xr:uid="{00000000-0005-0000-0000-000012000000}"/>
    <cellStyle name="xl25 2" xfId="23" xr:uid="{00000000-0005-0000-0000-000013000000}"/>
    <cellStyle name="xl25 3" xfId="24" xr:uid="{00000000-0005-0000-0000-000014000000}"/>
    <cellStyle name="xl26" xfId="25" xr:uid="{00000000-0005-0000-0000-000015000000}"/>
    <cellStyle name="xl26 2" xfId="26" xr:uid="{00000000-0005-0000-0000-000016000000}"/>
    <cellStyle name="xl26 3" xfId="27" xr:uid="{00000000-0005-0000-0000-000017000000}"/>
    <cellStyle name="xl27" xfId="28" xr:uid="{00000000-0005-0000-0000-000018000000}"/>
    <cellStyle name="xl27 2" xfId="29" xr:uid="{00000000-0005-0000-0000-000019000000}"/>
    <cellStyle name="xl27 3" xfId="30" xr:uid="{00000000-0005-0000-0000-00001A000000}"/>
    <cellStyle name="xl28" xfId="31" xr:uid="{00000000-0005-0000-0000-00001B000000}"/>
    <cellStyle name="xl28 2" xfId="32" xr:uid="{00000000-0005-0000-0000-00001C000000}"/>
    <cellStyle name="xl28 3" xfId="33" xr:uid="{00000000-0005-0000-0000-00001D000000}"/>
    <cellStyle name="xl29" xfId="34" xr:uid="{00000000-0005-0000-0000-00001E000000}"/>
    <cellStyle name="xl29 2" xfId="35" xr:uid="{00000000-0005-0000-0000-00001F000000}"/>
    <cellStyle name="xl29 3" xfId="36" xr:uid="{00000000-0005-0000-0000-000020000000}"/>
    <cellStyle name="xl30" xfId="37" xr:uid="{00000000-0005-0000-0000-000021000000}"/>
    <cellStyle name="xl30 2" xfId="38" xr:uid="{00000000-0005-0000-0000-000022000000}"/>
    <cellStyle name="xl30 3" xfId="39" xr:uid="{00000000-0005-0000-0000-000023000000}"/>
    <cellStyle name="xl31" xfId="40" xr:uid="{00000000-0005-0000-0000-000024000000}"/>
    <cellStyle name="xl31 2" xfId="41" xr:uid="{00000000-0005-0000-0000-000025000000}"/>
    <cellStyle name="xl31 3" xfId="42" xr:uid="{00000000-0005-0000-0000-000026000000}"/>
    <cellStyle name="xl32" xfId="43" xr:uid="{00000000-0005-0000-0000-000027000000}"/>
    <cellStyle name="xl32 2" xfId="44" xr:uid="{00000000-0005-0000-0000-000028000000}"/>
    <cellStyle name="xl32 3" xfId="45" xr:uid="{00000000-0005-0000-0000-000029000000}"/>
    <cellStyle name="xl33" xfId="46" xr:uid="{00000000-0005-0000-0000-00002A000000}"/>
    <cellStyle name="xl33 2" xfId="47" xr:uid="{00000000-0005-0000-0000-00002B000000}"/>
    <cellStyle name="xl33 3" xfId="48" xr:uid="{00000000-0005-0000-0000-00002C000000}"/>
    <cellStyle name="xl34" xfId="49" xr:uid="{00000000-0005-0000-0000-00002D000000}"/>
    <cellStyle name="xl34 2" xfId="50" xr:uid="{00000000-0005-0000-0000-00002E000000}"/>
    <cellStyle name="xl34 3" xfId="51" xr:uid="{00000000-0005-0000-0000-00002F000000}"/>
    <cellStyle name="xl35" xfId="52" xr:uid="{00000000-0005-0000-0000-000030000000}"/>
    <cellStyle name="xl35 2" xfId="53" xr:uid="{00000000-0005-0000-0000-000031000000}"/>
    <cellStyle name="xl35 3" xfId="54" xr:uid="{00000000-0005-0000-0000-000032000000}"/>
    <cellStyle name="xl36" xfId="55" xr:uid="{00000000-0005-0000-0000-000033000000}"/>
    <cellStyle name="xl36 2" xfId="56" xr:uid="{00000000-0005-0000-0000-000034000000}"/>
    <cellStyle name="xl36 3" xfId="57" xr:uid="{00000000-0005-0000-0000-000035000000}"/>
    <cellStyle name="xl37" xfId="58" xr:uid="{00000000-0005-0000-0000-000036000000}"/>
    <cellStyle name="xl37 2" xfId="59" xr:uid="{00000000-0005-0000-0000-000037000000}"/>
    <cellStyle name="xl37 3" xfId="60" xr:uid="{00000000-0005-0000-0000-000038000000}"/>
    <cellStyle name="xl38" xfId="61" xr:uid="{00000000-0005-0000-0000-000039000000}"/>
    <cellStyle name="xl38 2" xfId="62" xr:uid="{00000000-0005-0000-0000-00003A000000}"/>
    <cellStyle name="xl38 3" xfId="63" xr:uid="{00000000-0005-0000-0000-00003B000000}"/>
    <cellStyle name="xl39" xfId="64" xr:uid="{00000000-0005-0000-0000-00003C000000}"/>
    <cellStyle name="xl39 2" xfId="65" xr:uid="{00000000-0005-0000-0000-00003D000000}"/>
    <cellStyle name="xl39 3" xfId="66" xr:uid="{00000000-0005-0000-0000-00003E000000}"/>
    <cellStyle name="xl40" xfId="3" xr:uid="{00000000-0005-0000-0000-00003F000000}"/>
    <cellStyle name="xl40 2" xfId="67" xr:uid="{00000000-0005-0000-0000-000040000000}"/>
    <cellStyle name="xl41" xfId="68" xr:uid="{00000000-0005-0000-0000-000041000000}"/>
    <cellStyle name="xl41 2" xfId="69" xr:uid="{00000000-0005-0000-0000-000042000000}"/>
    <cellStyle name="xl41 3" xfId="70" xr:uid="{00000000-0005-0000-0000-000043000000}"/>
    <cellStyle name="xl42" xfId="71" xr:uid="{00000000-0005-0000-0000-000044000000}"/>
    <cellStyle name="xl42 2" xfId="72" xr:uid="{00000000-0005-0000-0000-000045000000}"/>
    <cellStyle name="xl42 3" xfId="73" xr:uid="{00000000-0005-0000-0000-000046000000}"/>
    <cellStyle name="xl43" xfId="74" xr:uid="{00000000-0005-0000-0000-000047000000}"/>
    <cellStyle name="xl43 2" xfId="75" xr:uid="{00000000-0005-0000-0000-000048000000}"/>
    <cellStyle name="xl44" xfId="76" xr:uid="{00000000-0005-0000-0000-000049000000}"/>
    <cellStyle name="xl44 2" xfId="77" xr:uid="{00000000-0005-0000-0000-00004A000000}"/>
    <cellStyle name="xl44 3" xfId="78" xr:uid="{00000000-0005-0000-0000-00004B000000}"/>
    <cellStyle name="xl45" xfId="79" xr:uid="{00000000-0005-0000-0000-00004C000000}"/>
    <cellStyle name="xl46" xfId="80" xr:uid="{00000000-0005-0000-0000-00004D000000}"/>
    <cellStyle name="xl63" xfId="81" xr:uid="{00000000-0005-0000-0000-00004E000000}"/>
    <cellStyle name="Обычный" xfId="0" builtinId="0"/>
    <cellStyle name="Обычный 2" xfId="82" xr:uid="{00000000-0005-0000-0000-000050000000}"/>
    <cellStyle name="Обычный_Лист1" xfId="2" xr:uid="{00000000-0005-0000-0000-00005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autoPageBreaks="0" fitToPage="1"/>
  </sheetPr>
  <dimension ref="A1:SJ466"/>
  <sheetViews>
    <sheetView tabSelected="1" view="pageBreakPreview" zoomScale="70" zoomScaleNormal="85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27" sqref="J127"/>
    </sheetView>
  </sheetViews>
  <sheetFormatPr defaultColWidth="9.140625" defaultRowHeight="18.75" x14ac:dyDescent="0.25"/>
  <cols>
    <col min="1" max="1" width="34.42578125" style="108" customWidth="1"/>
    <col min="2" max="2" width="24.28515625" style="109" bestFit="1" customWidth="1"/>
    <col min="3" max="4" width="20.7109375" style="22" bestFit="1" customWidth="1"/>
    <col min="5" max="5" width="14.42578125" style="22" bestFit="1" customWidth="1"/>
    <col min="6" max="6" width="14.28515625" style="110" customWidth="1"/>
    <col min="7" max="8" width="12.5703125" style="22" customWidth="1"/>
    <col min="9" max="9" width="12.42578125" style="110" customWidth="1"/>
    <col min="10" max="10" width="15" style="111" bestFit="1" customWidth="1"/>
    <col min="11" max="11" width="12.28515625" style="112" customWidth="1"/>
    <col min="12" max="12" width="12.5703125" style="112" customWidth="1"/>
    <col min="13" max="13" width="15.42578125" style="112" customWidth="1"/>
    <col min="14" max="14" width="25.7109375" style="113" customWidth="1"/>
    <col min="15" max="504" width="9.140625" style="4"/>
    <col min="505" max="16384" width="9.140625" style="22"/>
  </cols>
  <sheetData>
    <row r="1" spans="1:16" s="4" customFormat="1" ht="69" customHeight="1" x14ac:dyDescent="0.25">
      <c r="A1" s="179" t="s">
        <v>221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6" s="4" customFormat="1" ht="20.25" x14ac:dyDescent="0.25">
      <c r="A2" s="114"/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2"/>
      <c r="M2" s="2"/>
      <c r="N2" s="3"/>
    </row>
    <row r="3" spans="1:16" s="4" customFormat="1" ht="20.25" x14ac:dyDescent="0.25">
      <c r="A3" s="115" t="s">
        <v>197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3"/>
    </row>
    <row r="4" spans="1:16" s="24" customFormat="1" ht="17.45" customHeight="1" x14ac:dyDescent="0.25">
      <c r="A4" s="181" t="s">
        <v>0</v>
      </c>
      <c r="B4" s="148" t="s">
        <v>1</v>
      </c>
      <c r="C4" s="181" t="s">
        <v>199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 t="s">
        <v>201</v>
      </c>
    </row>
    <row r="5" spans="1:16" s="24" customFormat="1" ht="17.45" customHeight="1" x14ac:dyDescent="0.25">
      <c r="A5" s="181"/>
      <c r="B5" s="183" t="s">
        <v>198</v>
      </c>
      <c r="C5" s="182" t="s">
        <v>219</v>
      </c>
      <c r="D5" s="182" t="s">
        <v>220</v>
      </c>
      <c r="E5" s="180" t="s">
        <v>200</v>
      </c>
      <c r="F5" s="181" t="s">
        <v>207</v>
      </c>
      <c r="G5" s="181"/>
      <c r="H5" s="181"/>
      <c r="I5" s="181"/>
      <c r="J5" s="181"/>
      <c r="K5" s="181"/>
      <c r="L5" s="181"/>
      <c r="M5" s="180" t="s">
        <v>206</v>
      </c>
      <c r="N5" s="182"/>
    </row>
    <row r="6" spans="1:16" s="24" customFormat="1" ht="91.15" customHeight="1" x14ac:dyDescent="0.25">
      <c r="A6" s="181"/>
      <c r="B6" s="183"/>
      <c r="C6" s="182"/>
      <c r="D6" s="182"/>
      <c r="E6" s="180"/>
      <c r="F6" s="149" t="s">
        <v>202</v>
      </c>
      <c r="G6" s="149" t="s">
        <v>203</v>
      </c>
      <c r="H6" s="149" t="s">
        <v>100</v>
      </c>
      <c r="I6" s="149" t="s">
        <v>204</v>
      </c>
      <c r="J6" s="149" t="s">
        <v>203</v>
      </c>
      <c r="K6" s="149" t="s">
        <v>100</v>
      </c>
      <c r="L6" s="149" t="s">
        <v>205</v>
      </c>
      <c r="M6" s="180"/>
      <c r="N6" s="182"/>
    </row>
    <row r="7" spans="1:16" s="4" customFormat="1" ht="15.75" x14ac:dyDescent="0.25">
      <c r="A7" s="5">
        <v>1</v>
      </c>
      <c r="B7" s="5">
        <f>A7+1</f>
        <v>2</v>
      </c>
      <c r="C7" s="5">
        <f t="shared" ref="C7:N7" si="0">B7+1</f>
        <v>3</v>
      </c>
      <c r="D7" s="5">
        <f t="shared" si="0"/>
        <v>4</v>
      </c>
      <c r="E7" s="5">
        <f t="shared" si="0"/>
        <v>5</v>
      </c>
      <c r="F7" s="5">
        <f t="shared" si="0"/>
        <v>6</v>
      </c>
      <c r="G7" s="5">
        <f t="shared" si="0"/>
        <v>7</v>
      </c>
      <c r="H7" s="5">
        <f t="shared" si="0"/>
        <v>8</v>
      </c>
      <c r="I7" s="5">
        <f t="shared" si="0"/>
        <v>9</v>
      </c>
      <c r="J7" s="5">
        <f t="shared" si="0"/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</row>
    <row r="8" spans="1:16" s="4" customFormat="1" ht="15" x14ac:dyDescent="0.25">
      <c r="A8" s="6" t="s">
        <v>2</v>
      </c>
      <c r="B8" s="7">
        <f t="shared" ref="B8:K8" si="1">B9+B34</f>
        <v>3414336.5700000003</v>
      </c>
      <c r="C8" s="7">
        <f t="shared" si="1"/>
        <v>2437770.96</v>
      </c>
      <c r="D8" s="7">
        <f t="shared" si="1"/>
        <v>2437770.96</v>
      </c>
      <c r="E8" s="7">
        <f t="shared" si="1"/>
        <v>490435.97000000003</v>
      </c>
      <c r="F8" s="7">
        <f>G8+H8</f>
        <v>38105.769999999997</v>
      </c>
      <c r="G8" s="7">
        <f t="shared" si="1"/>
        <v>0</v>
      </c>
      <c r="H8" s="7">
        <f t="shared" si="1"/>
        <v>38105.769999999997</v>
      </c>
      <c r="I8" s="7">
        <f>J8+K8</f>
        <v>0</v>
      </c>
      <c r="J8" s="7">
        <f t="shared" si="1"/>
        <v>0</v>
      </c>
      <c r="K8" s="7">
        <f t="shared" si="1"/>
        <v>0</v>
      </c>
      <c r="L8" s="7">
        <f>I8+F8</f>
        <v>38105.769999999997</v>
      </c>
      <c r="M8" s="7">
        <f>D8+L8</f>
        <v>2475876.73</v>
      </c>
      <c r="N8" s="118"/>
    </row>
    <row r="9" spans="1:16" s="4" customFormat="1" ht="25.5" x14ac:dyDescent="0.25">
      <c r="A9" s="8" t="s">
        <v>3</v>
      </c>
      <c r="B9" s="9">
        <f t="shared" ref="B9:K9" si="2">B10+B21</f>
        <v>1555346.54</v>
      </c>
      <c r="C9" s="9">
        <f t="shared" si="2"/>
        <v>1450000</v>
      </c>
      <c r="D9" s="9">
        <f t="shared" si="2"/>
        <v>1450000</v>
      </c>
      <c r="E9" s="9">
        <f t="shared" si="2"/>
        <v>266164.91000000003</v>
      </c>
      <c r="F9" s="9">
        <f t="shared" ref="F9:F45" si="3">G9+H9</f>
        <v>0</v>
      </c>
      <c r="G9" s="9">
        <f t="shared" si="2"/>
        <v>0</v>
      </c>
      <c r="H9" s="9">
        <f t="shared" si="2"/>
        <v>0</v>
      </c>
      <c r="I9" s="9">
        <f t="shared" ref="I9:I72" si="4">J9+K9</f>
        <v>0</v>
      </c>
      <c r="J9" s="9">
        <f t="shared" si="2"/>
        <v>0</v>
      </c>
      <c r="K9" s="9">
        <f t="shared" si="2"/>
        <v>0</v>
      </c>
      <c r="L9" s="9">
        <f t="shared" ref="L9:L72" si="5">I9+F9</f>
        <v>0</v>
      </c>
      <c r="M9" s="9">
        <f t="shared" ref="M9:M45" si="6">D9+L9</f>
        <v>1450000</v>
      </c>
      <c r="N9" s="119"/>
    </row>
    <row r="10" spans="1:16" s="4" customFormat="1" ht="15" x14ac:dyDescent="0.25">
      <c r="A10" s="8" t="s">
        <v>4</v>
      </c>
      <c r="B10" s="9">
        <f>SUM(B11:B20)-B12</f>
        <v>1355669.4</v>
      </c>
      <c r="C10" s="9">
        <f t="shared" ref="C10:K10" si="7">SUM(C11:C20)-C12</f>
        <v>1375000</v>
      </c>
      <c r="D10" s="9">
        <f t="shared" si="7"/>
        <v>1375000</v>
      </c>
      <c r="E10" s="9">
        <f t="shared" si="7"/>
        <v>251164.91</v>
      </c>
      <c r="F10" s="9">
        <f t="shared" si="3"/>
        <v>0</v>
      </c>
      <c r="G10" s="9">
        <f t="shared" si="7"/>
        <v>0</v>
      </c>
      <c r="H10" s="9">
        <f t="shared" si="7"/>
        <v>0</v>
      </c>
      <c r="I10" s="9">
        <f t="shared" si="4"/>
        <v>0</v>
      </c>
      <c r="J10" s="9">
        <f t="shared" si="7"/>
        <v>0</v>
      </c>
      <c r="K10" s="9">
        <f t="shared" si="7"/>
        <v>0</v>
      </c>
      <c r="L10" s="9">
        <f t="shared" si="5"/>
        <v>0</v>
      </c>
      <c r="M10" s="9">
        <f t="shared" si="6"/>
        <v>1375000</v>
      </c>
      <c r="N10" s="119"/>
    </row>
    <row r="11" spans="1:16" s="4" customFormat="1" ht="15" x14ac:dyDescent="0.25">
      <c r="A11" s="10" t="s">
        <v>5</v>
      </c>
      <c r="B11" s="11">
        <v>102565.78</v>
      </c>
      <c r="C11" s="11">
        <v>109000</v>
      </c>
      <c r="D11" s="12">
        <v>109000</v>
      </c>
      <c r="E11" s="11">
        <v>18244.62</v>
      </c>
      <c r="F11" s="11">
        <f t="shared" si="3"/>
        <v>0</v>
      </c>
      <c r="G11" s="11"/>
      <c r="H11" s="12"/>
      <c r="I11" s="12">
        <f t="shared" si="4"/>
        <v>0</v>
      </c>
      <c r="J11" s="12"/>
      <c r="K11" s="12"/>
      <c r="L11" s="11">
        <f t="shared" si="5"/>
        <v>0</v>
      </c>
      <c r="M11" s="11">
        <f t="shared" si="6"/>
        <v>109000</v>
      </c>
      <c r="N11" s="120"/>
    </row>
    <row r="12" spans="1:16" s="4" customFormat="1" ht="25.5" x14ac:dyDescent="0.25">
      <c r="A12" s="13" t="s">
        <v>6</v>
      </c>
      <c r="B12" s="14"/>
      <c r="C12" s="14"/>
      <c r="D12" s="14"/>
      <c r="E12" s="14"/>
      <c r="F12" s="14">
        <f t="shared" si="3"/>
        <v>0</v>
      </c>
      <c r="G12" s="14"/>
      <c r="H12" s="15"/>
      <c r="I12" s="15">
        <f t="shared" si="4"/>
        <v>0</v>
      </c>
      <c r="J12" s="15"/>
      <c r="K12" s="15"/>
      <c r="L12" s="14">
        <f t="shared" si="5"/>
        <v>0</v>
      </c>
      <c r="M12" s="14">
        <f t="shared" si="6"/>
        <v>0</v>
      </c>
      <c r="N12" s="121"/>
      <c r="P12" s="16"/>
    </row>
    <row r="13" spans="1:16" s="4" customFormat="1" ht="15" x14ac:dyDescent="0.25">
      <c r="A13" s="10" t="s">
        <v>7</v>
      </c>
      <c r="B13" s="17"/>
      <c r="C13" s="17"/>
      <c r="D13" s="17"/>
      <c r="E13" s="17"/>
      <c r="F13" s="17">
        <f t="shared" si="3"/>
        <v>0</v>
      </c>
      <c r="G13" s="17"/>
      <c r="H13" s="18"/>
      <c r="I13" s="18">
        <f t="shared" si="4"/>
        <v>0</v>
      </c>
      <c r="J13" s="18"/>
      <c r="K13" s="12"/>
      <c r="L13" s="19">
        <f t="shared" si="5"/>
        <v>0</v>
      </c>
      <c r="M13" s="19">
        <f t="shared" si="6"/>
        <v>0</v>
      </c>
      <c r="N13" s="122"/>
    </row>
    <row r="14" spans="1:16" s="4" customFormat="1" ht="15" x14ac:dyDescent="0.25">
      <c r="A14" s="10" t="s">
        <v>8</v>
      </c>
      <c r="B14" s="17"/>
      <c r="C14" s="17"/>
      <c r="D14" s="17"/>
      <c r="E14" s="17"/>
      <c r="F14" s="17">
        <f t="shared" si="3"/>
        <v>0</v>
      </c>
      <c r="G14" s="17"/>
      <c r="H14" s="18"/>
      <c r="I14" s="18">
        <f t="shared" si="4"/>
        <v>0</v>
      </c>
      <c r="J14" s="18"/>
      <c r="K14" s="18"/>
      <c r="L14" s="19">
        <f t="shared" si="5"/>
        <v>0</v>
      </c>
      <c r="M14" s="19">
        <f t="shared" si="6"/>
        <v>0</v>
      </c>
      <c r="N14" s="122"/>
    </row>
    <row r="15" spans="1:16" s="4" customFormat="1" ht="15" x14ac:dyDescent="0.25">
      <c r="A15" s="10" t="s">
        <v>9</v>
      </c>
      <c r="B15" s="17">
        <v>30867</v>
      </c>
      <c r="C15" s="17">
        <v>21000</v>
      </c>
      <c r="D15" s="17">
        <v>21000</v>
      </c>
      <c r="E15" s="17">
        <v>18825</v>
      </c>
      <c r="F15" s="17">
        <f t="shared" si="3"/>
        <v>0</v>
      </c>
      <c r="G15" s="17"/>
      <c r="H15" s="18"/>
      <c r="I15" s="18">
        <f t="shared" si="4"/>
        <v>0</v>
      </c>
      <c r="J15" s="18"/>
      <c r="K15" s="18"/>
      <c r="L15" s="19">
        <f t="shared" si="5"/>
        <v>0</v>
      </c>
      <c r="M15" s="19">
        <f t="shared" si="6"/>
        <v>21000</v>
      </c>
      <c r="N15" s="122"/>
    </row>
    <row r="16" spans="1:16" s="4" customFormat="1" ht="38.25" x14ac:dyDescent="0.25">
      <c r="A16" s="10" t="s">
        <v>10</v>
      </c>
      <c r="B16" s="17"/>
      <c r="C16" s="17"/>
      <c r="D16" s="17"/>
      <c r="E16" s="17"/>
      <c r="F16" s="17">
        <f t="shared" si="3"/>
        <v>0</v>
      </c>
      <c r="G16" s="17"/>
      <c r="H16" s="18"/>
      <c r="I16" s="18">
        <f t="shared" si="4"/>
        <v>0</v>
      </c>
      <c r="J16" s="18"/>
      <c r="K16" s="18"/>
      <c r="L16" s="19">
        <f t="shared" si="5"/>
        <v>0</v>
      </c>
      <c r="M16" s="19">
        <f t="shared" si="6"/>
        <v>0</v>
      </c>
      <c r="N16" s="122"/>
    </row>
    <row r="17" spans="1:14" s="4" customFormat="1" ht="15" x14ac:dyDescent="0.25">
      <c r="A17" s="10" t="s">
        <v>11</v>
      </c>
      <c r="B17" s="17">
        <v>118785.73</v>
      </c>
      <c r="C17" s="17">
        <v>111000</v>
      </c>
      <c r="D17" s="17">
        <v>111000</v>
      </c>
      <c r="E17" s="17">
        <v>2519.31</v>
      </c>
      <c r="F17" s="17">
        <f t="shared" si="3"/>
        <v>0</v>
      </c>
      <c r="G17" s="17"/>
      <c r="H17" s="18"/>
      <c r="I17" s="18">
        <f t="shared" si="4"/>
        <v>0</v>
      </c>
      <c r="J17" s="18"/>
      <c r="K17" s="18"/>
      <c r="L17" s="19">
        <f t="shared" si="5"/>
        <v>0</v>
      </c>
      <c r="M17" s="19">
        <f t="shared" si="6"/>
        <v>111000</v>
      </c>
      <c r="N17" s="122"/>
    </row>
    <row r="18" spans="1:14" s="4" customFormat="1" ht="15" x14ac:dyDescent="0.25">
      <c r="A18" s="10" t="s">
        <v>12</v>
      </c>
      <c r="B18" s="17">
        <v>1103450.8899999999</v>
      </c>
      <c r="C18" s="17">
        <v>1134000</v>
      </c>
      <c r="D18" s="17">
        <v>1134000</v>
      </c>
      <c r="E18" s="17">
        <v>211575.98</v>
      </c>
      <c r="F18" s="17">
        <f t="shared" si="3"/>
        <v>0</v>
      </c>
      <c r="G18" s="17"/>
      <c r="H18" s="18"/>
      <c r="I18" s="18">
        <f t="shared" si="4"/>
        <v>0</v>
      </c>
      <c r="J18" s="18"/>
      <c r="K18" s="18"/>
      <c r="L18" s="19">
        <f t="shared" si="5"/>
        <v>0</v>
      </c>
      <c r="M18" s="19">
        <f t="shared" si="6"/>
        <v>1134000</v>
      </c>
      <c r="N18" s="122"/>
    </row>
    <row r="19" spans="1:14" s="4" customFormat="1" ht="15" x14ac:dyDescent="0.25">
      <c r="A19" s="10" t="s">
        <v>13</v>
      </c>
      <c r="B19" s="17"/>
      <c r="C19" s="17"/>
      <c r="D19" s="17"/>
      <c r="E19" s="17"/>
      <c r="F19" s="17">
        <f t="shared" si="3"/>
        <v>0</v>
      </c>
      <c r="G19" s="17"/>
      <c r="H19" s="18"/>
      <c r="I19" s="18">
        <f t="shared" si="4"/>
        <v>0</v>
      </c>
      <c r="J19" s="18"/>
      <c r="K19" s="18"/>
      <c r="L19" s="19">
        <f t="shared" si="5"/>
        <v>0</v>
      </c>
      <c r="M19" s="19">
        <f t="shared" si="6"/>
        <v>0</v>
      </c>
      <c r="N19" s="122"/>
    </row>
    <row r="20" spans="1:14" s="4" customFormat="1" ht="15" x14ac:dyDescent="0.25">
      <c r="A20" s="10" t="s">
        <v>14</v>
      </c>
      <c r="B20" s="17"/>
      <c r="C20" s="17"/>
      <c r="D20" s="17"/>
      <c r="E20" s="17"/>
      <c r="F20" s="17">
        <f t="shared" si="3"/>
        <v>0</v>
      </c>
      <c r="G20" s="17"/>
      <c r="H20" s="18"/>
      <c r="I20" s="18">
        <f t="shared" si="4"/>
        <v>0</v>
      </c>
      <c r="J20" s="18"/>
      <c r="K20" s="18"/>
      <c r="L20" s="19">
        <f t="shared" si="5"/>
        <v>0</v>
      </c>
      <c r="M20" s="19">
        <f t="shared" si="6"/>
        <v>0</v>
      </c>
      <c r="N20" s="122"/>
    </row>
    <row r="21" spans="1:14" s="4" customFormat="1" ht="15" x14ac:dyDescent="0.25">
      <c r="A21" s="8" t="s">
        <v>15</v>
      </c>
      <c r="B21" s="9">
        <f>SUM(B22:B33)</f>
        <v>199677.14</v>
      </c>
      <c r="C21" s="9">
        <f t="shared" ref="C21:K21" si="8">SUM(C22:C33)</f>
        <v>75000</v>
      </c>
      <c r="D21" s="9">
        <f t="shared" si="8"/>
        <v>75000</v>
      </c>
      <c r="E21" s="9">
        <f t="shared" si="8"/>
        <v>15000</v>
      </c>
      <c r="F21" s="9">
        <f t="shared" si="3"/>
        <v>0</v>
      </c>
      <c r="G21" s="9">
        <f t="shared" si="8"/>
        <v>0</v>
      </c>
      <c r="H21" s="9">
        <f t="shared" si="8"/>
        <v>0</v>
      </c>
      <c r="I21" s="9">
        <f t="shared" si="4"/>
        <v>0</v>
      </c>
      <c r="J21" s="9">
        <f t="shared" si="8"/>
        <v>0</v>
      </c>
      <c r="K21" s="9">
        <f t="shared" si="8"/>
        <v>0</v>
      </c>
      <c r="L21" s="9">
        <f t="shared" si="5"/>
        <v>0</v>
      </c>
      <c r="M21" s="9">
        <f t="shared" si="6"/>
        <v>75000</v>
      </c>
      <c r="N21" s="119"/>
    </row>
    <row r="22" spans="1:14" s="4" customFormat="1" ht="30" x14ac:dyDescent="0.25">
      <c r="A22" s="20" t="s">
        <v>16</v>
      </c>
      <c r="B22" s="17">
        <v>139677.14000000001</v>
      </c>
      <c r="C22" s="17">
        <v>15000</v>
      </c>
      <c r="D22" s="17">
        <v>15000</v>
      </c>
      <c r="E22" s="17"/>
      <c r="F22" s="17">
        <f t="shared" si="3"/>
        <v>0</v>
      </c>
      <c r="G22" s="17"/>
      <c r="H22" s="18"/>
      <c r="I22" s="18">
        <f t="shared" si="4"/>
        <v>0</v>
      </c>
      <c r="J22" s="17"/>
      <c r="K22" s="17"/>
      <c r="L22" s="17">
        <f t="shared" si="5"/>
        <v>0</v>
      </c>
      <c r="M22" s="17">
        <f t="shared" si="6"/>
        <v>15000</v>
      </c>
      <c r="N22" s="122"/>
    </row>
    <row r="23" spans="1:14" s="4" customFormat="1" ht="30" x14ac:dyDescent="0.25">
      <c r="A23" s="20" t="s">
        <v>17</v>
      </c>
      <c r="B23" s="17">
        <v>60000</v>
      </c>
      <c r="C23" s="17">
        <v>60000</v>
      </c>
      <c r="D23" s="17">
        <v>60000</v>
      </c>
      <c r="E23" s="17">
        <v>15000</v>
      </c>
      <c r="F23" s="17">
        <f t="shared" si="3"/>
        <v>0</v>
      </c>
      <c r="G23" s="17"/>
      <c r="H23" s="18"/>
      <c r="I23" s="18">
        <f t="shared" si="4"/>
        <v>0</v>
      </c>
      <c r="J23" s="17"/>
      <c r="K23" s="17"/>
      <c r="L23" s="17">
        <f t="shared" si="5"/>
        <v>0</v>
      </c>
      <c r="M23" s="17">
        <f t="shared" si="6"/>
        <v>60000</v>
      </c>
      <c r="N23" s="122"/>
    </row>
    <row r="24" spans="1:14" s="4" customFormat="1" ht="45" x14ac:dyDescent="0.25">
      <c r="A24" s="20" t="s">
        <v>18</v>
      </c>
      <c r="B24" s="17"/>
      <c r="C24" s="17"/>
      <c r="D24" s="17"/>
      <c r="E24" s="17"/>
      <c r="F24" s="17">
        <f t="shared" si="3"/>
        <v>0</v>
      </c>
      <c r="G24" s="17"/>
      <c r="H24" s="18"/>
      <c r="I24" s="18">
        <f t="shared" si="4"/>
        <v>0</v>
      </c>
      <c r="J24" s="17"/>
      <c r="K24" s="17"/>
      <c r="L24" s="17">
        <f t="shared" si="5"/>
        <v>0</v>
      </c>
      <c r="M24" s="17">
        <f t="shared" si="6"/>
        <v>0</v>
      </c>
      <c r="N24" s="122"/>
    </row>
    <row r="25" spans="1:14" s="4" customFormat="1" ht="60" x14ac:dyDescent="0.25">
      <c r="A25" s="20" t="s">
        <v>19</v>
      </c>
      <c r="B25" s="17"/>
      <c r="C25" s="17"/>
      <c r="D25" s="17"/>
      <c r="E25" s="17"/>
      <c r="F25" s="17">
        <f t="shared" si="3"/>
        <v>0</v>
      </c>
      <c r="G25" s="17"/>
      <c r="H25" s="18"/>
      <c r="I25" s="18">
        <f t="shared" si="4"/>
        <v>0</v>
      </c>
      <c r="J25" s="17"/>
      <c r="K25" s="17"/>
      <c r="L25" s="17">
        <f t="shared" si="5"/>
        <v>0</v>
      </c>
      <c r="M25" s="17">
        <f t="shared" si="6"/>
        <v>0</v>
      </c>
      <c r="N25" s="122"/>
    </row>
    <row r="26" spans="1:14" s="4" customFormat="1" ht="30" x14ac:dyDescent="0.25">
      <c r="A26" s="20" t="s">
        <v>20</v>
      </c>
      <c r="B26" s="17"/>
      <c r="C26" s="17"/>
      <c r="D26" s="17"/>
      <c r="E26" s="17"/>
      <c r="F26" s="17">
        <f t="shared" si="3"/>
        <v>0</v>
      </c>
      <c r="G26" s="17"/>
      <c r="H26" s="18"/>
      <c r="I26" s="18">
        <f t="shared" si="4"/>
        <v>0</v>
      </c>
      <c r="J26" s="17"/>
      <c r="K26" s="17"/>
      <c r="L26" s="17">
        <f t="shared" si="5"/>
        <v>0</v>
      </c>
      <c r="M26" s="17">
        <f t="shared" si="6"/>
        <v>0</v>
      </c>
      <c r="N26" s="122"/>
    </row>
    <row r="27" spans="1:14" s="4" customFormat="1" ht="30" x14ac:dyDescent="0.25">
      <c r="A27" s="20" t="s">
        <v>21</v>
      </c>
      <c r="B27" s="17"/>
      <c r="C27" s="17"/>
      <c r="D27" s="17"/>
      <c r="E27" s="17"/>
      <c r="F27" s="17">
        <f t="shared" si="3"/>
        <v>0</v>
      </c>
      <c r="G27" s="17"/>
      <c r="H27" s="18"/>
      <c r="I27" s="18">
        <f t="shared" si="4"/>
        <v>0</v>
      </c>
      <c r="J27" s="17"/>
      <c r="K27" s="17"/>
      <c r="L27" s="17">
        <f t="shared" si="5"/>
        <v>0</v>
      </c>
      <c r="M27" s="17">
        <f t="shared" si="6"/>
        <v>0</v>
      </c>
      <c r="N27" s="122"/>
    </row>
    <row r="28" spans="1:14" s="4" customFormat="1" ht="15" x14ac:dyDescent="0.25">
      <c r="A28" s="20" t="s">
        <v>22</v>
      </c>
      <c r="B28" s="17"/>
      <c r="C28" s="17"/>
      <c r="D28" s="17"/>
      <c r="E28" s="17"/>
      <c r="F28" s="17">
        <f t="shared" si="3"/>
        <v>0</v>
      </c>
      <c r="G28" s="17"/>
      <c r="H28" s="18"/>
      <c r="I28" s="18">
        <f t="shared" si="4"/>
        <v>0</v>
      </c>
      <c r="J28" s="17"/>
      <c r="K28" s="17"/>
      <c r="L28" s="17">
        <f t="shared" si="5"/>
        <v>0</v>
      </c>
      <c r="M28" s="17">
        <f t="shared" si="6"/>
        <v>0</v>
      </c>
      <c r="N28" s="122"/>
    </row>
    <row r="29" spans="1:14" s="4" customFormat="1" ht="45" x14ac:dyDescent="0.25">
      <c r="A29" s="20" t="s">
        <v>23</v>
      </c>
      <c r="B29" s="17"/>
      <c r="C29" s="17"/>
      <c r="D29" s="17"/>
      <c r="E29" s="17"/>
      <c r="F29" s="17">
        <f t="shared" si="3"/>
        <v>0</v>
      </c>
      <c r="G29" s="17"/>
      <c r="H29" s="18"/>
      <c r="I29" s="18">
        <f t="shared" si="4"/>
        <v>0</v>
      </c>
      <c r="J29" s="17"/>
      <c r="K29" s="17"/>
      <c r="L29" s="17">
        <f t="shared" si="5"/>
        <v>0</v>
      </c>
      <c r="M29" s="17">
        <f t="shared" si="6"/>
        <v>0</v>
      </c>
      <c r="N29" s="122"/>
    </row>
    <row r="30" spans="1:14" s="4" customFormat="1" ht="60" x14ac:dyDescent="0.25">
      <c r="A30" s="20" t="s">
        <v>24</v>
      </c>
      <c r="B30" s="17"/>
      <c r="C30" s="17"/>
      <c r="D30" s="17"/>
      <c r="E30" s="17"/>
      <c r="F30" s="17">
        <f t="shared" si="3"/>
        <v>0</v>
      </c>
      <c r="G30" s="17"/>
      <c r="H30" s="18"/>
      <c r="I30" s="18">
        <f t="shared" si="4"/>
        <v>0</v>
      </c>
      <c r="J30" s="17"/>
      <c r="K30" s="17"/>
      <c r="L30" s="17">
        <f t="shared" si="5"/>
        <v>0</v>
      </c>
      <c r="M30" s="17">
        <f t="shared" si="6"/>
        <v>0</v>
      </c>
      <c r="N30" s="122"/>
    </row>
    <row r="31" spans="1:14" s="4" customFormat="1" ht="30" x14ac:dyDescent="0.25">
      <c r="A31" s="20" t="s">
        <v>25</v>
      </c>
      <c r="B31" s="17"/>
      <c r="C31" s="17"/>
      <c r="D31" s="17"/>
      <c r="E31" s="17"/>
      <c r="F31" s="17">
        <f t="shared" si="3"/>
        <v>0</v>
      </c>
      <c r="G31" s="17"/>
      <c r="H31" s="18"/>
      <c r="I31" s="18">
        <f t="shared" si="4"/>
        <v>0</v>
      </c>
      <c r="J31" s="17"/>
      <c r="K31" s="17"/>
      <c r="L31" s="17">
        <f t="shared" si="5"/>
        <v>0</v>
      </c>
      <c r="M31" s="17">
        <f t="shared" si="6"/>
        <v>0</v>
      </c>
      <c r="N31" s="122"/>
    </row>
    <row r="32" spans="1:14" s="4" customFormat="1" ht="30" x14ac:dyDescent="0.25">
      <c r="A32" s="20" t="s">
        <v>26</v>
      </c>
      <c r="B32" s="17"/>
      <c r="C32" s="17"/>
      <c r="D32" s="17"/>
      <c r="E32" s="17"/>
      <c r="F32" s="17">
        <f t="shared" si="3"/>
        <v>0</v>
      </c>
      <c r="G32" s="17"/>
      <c r="H32" s="18"/>
      <c r="I32" s="18">
        <f t="shared" si="4"/>
        <v>0</v>
      </c>
      <c r="J32" s="17"/>
      <c r="K32" s="17"/>
      <c r="L32" s="17">
        <f t="shared" si="5"/>
        <v>0</v>
      </c>
      <c r="M32" s="17">
        <f t="shared" si="6"/>
        <v>0</v>
      </c>
      <c r="N32" s="122"/>
    </row>
    <row r="33" spans="1:504" s="4" customFormat="1" ht="15" x14ac:dyDescent="0.25">
      <c r="A33" s="20" t="s">
        <v>27</v>
      </c>
      <c r="B33" s="17"/>
      <c r="C33" s="17"/>
      <c r="D33" s="17"/>
      <c r="E33" s="17"/>
      <c r="F33" s="17">
        <f t="shared" si="3"/>
        <v>0</v>
      </c>
      <c r="G33" s="17"/>
      <c r="H33" s="18"/>
      <c r="I33" s="18">
        <f t="shared" si="4"/>
        <v>0</v>
      </c>
      <c r="J33" s="17"/>
      <c r="K33" s="17"/>
      <c r="L33" s="17">
        <f t="shared" si="5"/>
        <v>0</v>
      </c>
      <c r="M33" s="17">
        <f t="shared" si="6"/>
        <v>0</v>
      </c>
      <c r="N33" s="122"/>
    </row>
    <row r="34" spans="1:504" s="4" customFormat="1" ht="15" x14ac:dyDescent="0.25">
      <c r="A34" s="8" t="s">
        <v>28</v>
      </c>
      <c r="B34" s="9">
        <f>B35+B44+B45+B46</f>
        <v>1858990.03</v>
      </c>
      <c r="C34" s="9">
        <f t="shared" ref="C34:K34" si="9">C35+C44+C45+C46</f>
        <v>987770.96</v>
      </c>
      <c r="D34" s="9">
        <f t="shared" si="9"/>
        <v>987770.96</v>
      </c>
      <c r="E34" s="9">
        <f t="shared" si="9"/>
        <v>224271.06</v>
      </c>
      <c r="F34" s="9">
        <f t="shared" si="3"/>
        <v>38105.769999999997</v>
      </c>
      <c r="G34" s="9">
        <f t="shared" si="9"/>
        <v>0</v>
      </c>
      <c r="H34" s="9">
        <f t="shared" si="9"/>
        <v>38105.769999999997</v>
      </c>
      <c r="I34" s="9">
        <f t="shared" si="4"/>
        <v>0</v>
      </c>
      <c r="J34" s="9">
        <f t="shared" si="9"/>
        <v>0</v>
      </c>
      <c r="K34" s="9">
        <f t="shared" si="9"/>
        <v>0</v>
      </c>
      <c r="L34" s="9">
        <f t="shared" si="5"/>
        <v>38105.769999999997</v>
      </c>
      <c r="M34" s="9">
        <f t="shared" si="6"/>
        <v>1025876.73</v>
      </c>
      <c r="N34" s="119"/>
    </row>
    <row r="35" spans="1:504" ht="38.25" x14ac:dyDescent="0.25">
      <c r="A35" s="10" t="s">
        <v>29</v>
      </c>
      <c r="B35" s="17">
        <f t="shared" ref="B35:K35" si="10">B36+B40+B41+B42</f>
        <v>1858990.03</v>
      </c>
      <c r="C35" s="17">
        <f t="shared" si="10"/>
        <v>987770.96</v>
      </c>
      <c r="D35" s="17">
        <f t="shared" si="10"/>
        <v>987770.96</v>
      </c>
      <c r="E35" s="17">
        <f t="shared" si="10"/>
        <v>224271.06</v>
      </c>
      <c r="F35" s="17">
        <f t="shared" si="3"/>
        <v>3105.77</v>
      </c>
      <c r="G35" s="17">
        <f t="shared" si="10"/>
        <v>0</v>
      </c>
      <c r="H35" s="17">
        <f t="shared" si="10"/>
        <v>3105.77</v>
      </c>
      <c r="I35" s="17">
        <f t="shared" si="4"/>
        <v>0</v>
      </c>
      <c r="J35" s="17">
        <f t="shared" si="10"/>
        <v>0</v>
      </c>
      <c r="K35" s="17">
        <f t="shared" si="10"/>
        <v>0</v>
      </c>
      <c r="L35" s="17">
        <f t="shared" si="5"/>
        <v>3105.77</v>
      </c>
      <c r="M35" s="17">
        <f t="shared" si="6"/>
        <v>990876.73</v>
      </c>
      <c r="N35" s="120"/>
    </row>
    <row r="36" spans="1:504" ht="15" x14ac:dyDescent="0.25">
      <c r="A36" s="10" t="s">
        <v>30</v>
      </c>
      <c r="B36" s="17">
        <f>B37+B38+B39</f>
        <v>439400</v>
      </c>
      <c r="C36" s="17">
        <f t="shared" ref="C36:K36" si="11">C37+C38+C39</f>
        <v>361000</v>
      </c>
      <c r="D36" s="17">
        <f t="shared" si="11"/>
        <v>361000</v>
      </c>
      <c r="E36" s="17">
        <f t="shared" si="11"/>
        <v>120334</v>
      </c>
      <c r="F36" s="17">
        <f t="shared" si="3"/>
        <v>0</v>
      </c>
      <c r="G36" s="17">
        <f t="shared" si="11"/>
        <v>0</v>
      </c>
      <c r="H36" s="17">
        <f t="shared" si="11"/>
        <v>0</v>
      </c>
      <c r="I36" s="17">
        <f t="shared" si="4"/>
        <v>0</v>
      </c>
      <c r="J36" s="17">
        <f t="shared" si="11"/>
        <v>0</v>
      </c>
      <c r="K36" s="17">
        <f t="shared" si="11"/>
        <v>0</v>
      </c>
      <c r="L36" s="17">
        <f t="shared" si="5"/>
        <v>0</v>
      </c>
      <c r="M36" s="17">
        <f t="shared" si="6"/>
        <v>361000</v>
      </c>
      <c r="N36" s="120"/>
    </row>
    <row r="37" spans="1:504" ht="25.5" x14ac:dyDescent="0.25">
      <c r="A37" s="23" t="s">
        <v>31</v>
      </c>
      <c r="B37" s="17">
        <v>112000</v>
      </c>
      <c r="C37" s="17">
        <v>96000</v>
      </c>
      <c r="D37" s="17">
        <v>96000</v>
      </c>
      <c r="E37" s="17">
        <v>32000</v>
      </c>
      <c r="F37" s="17">
        <f t="shared" si="3"/>
        <v>0</v>
      </c>
      <c r="G37" s="17"/>
      <c r="H37" s="18"/>
      <c r="I37" s="18">
        <f t="shared" si="4"/>
        <v>0</v>
      </c>
      <c r="J37" s="17"/>
      <c r="K37" s="17"/>
      <c r="L37" s="17">
        <f t="shared" si="5"/>
        <v>0</v>
      </c>
      <c r="M37" s="17">
        <f t="shared" si="6"/>
        <v>96000</v>
      </c>
      <c r="N37" s="122"/>
    </row>
    <row r="38" spans="1:504" ht="25.5" x14ac:dyDescent="0.25">
      <c r="A38" s="23" t="s">
        <v>32</v>
      </c>
      <c r="B38" s="17">
        <v>327400</v>
      </c>
      <c r="C38" s="17">
        <v>265000</v>
      </c>
      <c r="D38" s="17">
        <v>265000</v>
      </c>
      <c r="E38" s="17">
        <v>88334</v>
      </c>
      <c r="F38" s="17">
        <f t="shared" si="3"/>
        <v>0</v>
      </c>
      <c r="G38" s="17"/>
      <c r="H38" s="18"/>
      <c r="I38" s="18">
        <f t="shared" si="4"/>
        <v>0</v>
      </c>
      <c r="J38" s="17"/>
      <c r="K38" s="17"/>
      <c r="L38" s="17">
        <f t="shared" si="5"/>
        <v>0</v>
      </c>
      <c r="M38" s="17">
        <f t="shared" si="6"/>
        <v>265000</v>
      </c>
      <c r="N38" s="122"/>
    </row>
    <row r="39" spans="1:504" ht="15" x14ac:dyDescent="0.25">
      <c r="A39" s="23" t="s">
        <v>33</v>
      </c>
      <c r="B39" s="17"/>
      <c r="C39" s="17"/>
      <c r="D39" s="17"/>
      <c r="E39" s="17"/>
      <c r="F39" s="17">
        <f t="shared" si="3"/>
        <v>0</v>
      </c>
      <c r="G39" s="17"/>
      <c r="H39" s="18"/>
      <c r="I39" s="18">
        <f t="shared" si="4"/>
        <v>0</v>
      </c>
      <c r="J39" s="17"/>
      <c r="K39" s="17"/>
      <c r="L39" s="17">
        <f t="shared" si="5"/>
        <v>0</v>
      </c>
      <c r="M39" s="17">
        <f t="shared" si="6"/>
        <v>0</v>
      </c>
      <c r="N39" s="122"/>
    </row>
    <row r="40" spans="1:504" ht="15" x14ac:dyDescent="0.25">
      <c r="A40" s="10" t="s">
        <v>34</v>
      </c>
      <c r="B40" s="17"/>
      <c r="C40" s="17"/>
      <c r="D40" s="17"/>
      <c r="E40" s="17"/>
      <c r="F40" s="17">
        <f t="shared" si="3"/>
        <v>0</v>
      </c>
      <c r="G40" s="17"/>
      <c r="H40" s="18"/>
      <c r="I40" s="18">
        <f t="shared" si="4"/>
        <v>0</v>
      </c>
      <c r="J40" s="17"/>
      <c r="K40" s="17"/>
      <c r="L40" s="17">
        <f t="shared" si="5"/>
        <v>0</v>
      </c>
      <c r="M40" s="17">
        <f t="shared" si="6"/>
        <v>0</v>
      </c>
      <c r="N40" s="122"/>
    </row>
    <row r="41" spans="1:504" ht="15" x14ac:dyDescent="0.25">
      <c r="A41" s="10" t="s">
        <v>35</v>
      </c>
      <c r="B41" s="17">
        <v>79305.05</v>
      </c>
      <c r="C41" s="17">
        <v>80878.960000000006</v>
      </c>
      <c r="D41" s="17">
        <v>80878.960000000006</v>
      </c>
      <c r="E41" s="17">
        <v>20219.740000000002</v>
      </c>
      <c r="F41" s="17">
        <f t="shared" si="3"/>
        <v>0</v>
      </c>
      <c r="G41" s="17"/>
      <c r="H41" s="18"/>
      <c r="I41" s="18">
        <f t="shared" si="4"/>
        <v>0</v>
      </c>
      <c r="J41" s="17"/>
      <c r="K41" s="17"/>
      <c r="L41" s="17">
        <f t="shared" si="5"/>
        <v>0</v>
      </c>
      <c r="M41" s="17">
        <f t="shared" si="6"/>
        <v>80878.960000000006</v>
      </c>
      <c r="N41" s="122"/>
    </row>
    <row r="42" spans="1:504" ht="15" x14ac:dyDescent="0.25">
      <c r="A42" s="10" t="s">
        <v>36</v>
      </c>
      <c r="B42" s="17">
        <v>1340284.98</v>
      </c>
      <c r="C42" s="17">
        <v>545892</v>
      </c>
      <c r="D42" s="17">
        <v>545892</v>
      </c>
      <c r="E42" s="17">
        <v>83717.320000000007</v>
      </c>
      <c r="F42" s="17">
        <f t="shared" si="3"/>
        <v>3105.77</v>
      </c>
      <c r="G42" s="17"/>
      <c r="H42" s="18">
        <v>3105.77</v>
      </c>
      <c r="I42" s="18">
        <f t="shared" si="4"/>
        <v>0</v>
      </c>
      <c r="J42" s="17"/>
      <c r="K42" s="17"/>
      <c r="L42" s="17">
        <f t="shared" si="5"/>
        <v>3105.77</v>
      </c>
      <c r="M42" s="17">
        <f t="shared" si="6"/>
        <v>548997.77</v>
      </c>
      <c r="N42" s="122"/>
    </row>
    <row r="43" spans="1:504" ht="38.25" x14ac:dyDescent="0.25">
      <c r="A43" s="23" t="s">
        <v>37</v>
      </c>
      <c r="B43" s="17"/>
      <c r="C43" s="17"/>
      <c r="D43" s="17"/>
      <c r="E43" s="17"/>
      <c r="F43" s="17">
        <f t="shared" si="3"/>
        <v>0</v>
      </c>
      <c r="G43" s="17"/>
      <c r="H43" s="18"/>
      <c r="I43" s="18">
        <f t="shared" si="4"/>
        <v>0</v>
      </c>
      <c r="J43" s="17"/>
      <c r="K43" s="17"/>
      <c r="L43" s="17">
        <f t="shared" si="5"/>
        <v>0</v>
      </c>
      <c r="M43" s="17">
        <f t="shared" si="6"/>
        <v>0</v>
      </c>
      <c r="N43" s="122"/>
    </row>
    <row r="44" spans="1:504" ht="15" x14ac:dyDescent="0.25">
      <c r="A44" s="10" t="s">
        <v>38</v>
      </c>
      <c r="B44" s="17"/>
      <c r="C44" s="17"/>
      <c r="D44" s="17"/>
      <c r="E44" s="17"/>
      <c r="F44" s="17">
        <f t="shared" si="3"/>
        <v>35000</v>
      </c>
      <c r="G44" s="17"/>
      <c r="H44" s="18">
        <v>35000</v>
      </c>
      <c r="I44" s="18">
        <f t="shared" si="4"/>
        <v>0</v>
      </c>
      <c r="J44" s="17"/>
      <c r="K44" s="17"/>
      <c r="L44" s="17">
        <f t="shared" si="5"/>
        <v>35000</v>
      </c>
      <c r="M44" s="17">
        <f t="shared" si="6"/>
        <v>35000</v>
      </c>
      <c r="N44" s="122"/>
    </row>
    <row r="45" spans="1:504" ht="38.25" x14ac:dyDescent="0.25">
      <c r="A45" s="10" t="s">
        <v>39</v>
      </c>
      <c r="B45" s="17"/>
      <c r="C45" s="17"/>
      <c r="D45" s="17"/>
      <c r="E45" s="17"/>
      <c r="F45" s="17">
        <f t="shared" si="3"/>
        <v>0</v>
      </c>
      <c r="G45" s="17"/>
      <c r="H45" s="18"/>
      <c r="I45" s="18">
        <f t="shared" si="4"/>
        <v>0</v>
      </c>
      <c r="J45" s="17"/>
      <c r="K45" s="17"/>
      <c r="L45" s="17">
        <f t="shared" si="5"/>
        <v>0</v>
      </c>
      <c r="M45" s="17">
        <f t="shared" si="6"/>
        <v>0</v>
      </c>
      <c r="N45" s="122"/>
      <c r="O45" s="24"/>
      <c r="P45" s="24"/>
      <c r="Q45" s="24"/>
    </row>
    <row r="46" spans="1:504" ht="15" x14ac:dyDescent="0.25">
      <c r="A46" s="10" t="s">
        <v>40</v>
      </c>
      <c r="B46" s="17"/>
      <c r="C46" s="17"/>
      <c r="D46" s="17"/>
      <c r="E46" s="17"/>
      <c r="F46" s="17">
        <f>G46+H46</f>
        <v>0</v>
      </c>
      <c r="G46" s="17"/>
      <c r="H46" s="18"/>
      <c r="I46" s="18">
        <f t="shared" si="4"/>
        <v>0</v>
      </c>
      <c r="J46" s="17"/>
      <c r="K46" s="17"/>
      <c r="L46" s="17">
        <f t="shared" si="5"/>
        <v>0</v>
      </c>
      <c r="M46" s="17">
        <f>D46+L46</f>
        <v>0</v>
      </c>
      <c r="N46" s="122"/>
    </row>
    <row r="47" spans="1:504" ht="15" x14ac:dyDescent="0.25">
      <c r="A47" s="25" t="s">
        <v>41</v>
      </c>
      <c r="B47" s="26">
        <f t="shared" ref="B47:K47" si="12">B8</f>
        <v>3414336.5700000003</v>
      </c>
      <c r="C47" s="26">
        <f t="shared" si="12"/>
        <v>2437770.96</v>
      </c>
      <c r="D47" s="26">
        <f t="shared" si="12"/>
        <v>2437770.96</v>
      </c>
      <c r="E47" s="26">
        <f t="shared" si="12"/>
        <v>490435.97000000003</v>
      </c>
      <c r="F47" s="26">
        <f t="shared" ref="F47:F110" si="13">G47+H47</f>
        <v>38105.769999999997</v>
      </c>
      <c r="G47" s="26">
        <f t="shared" si="12"/>
        <v>0</v>
      </c>
      <c r="H47" s="26">
        <f t="shared" si="12"/>
        <v>38105.769999999997</v>
      </c>
      <c r="I47" s="26">
        <f t="shared" si="4"/>
        <v>0</v>
      </c>
      <c r="J47" s="26">
        <f t="shared" si="12"/>
        <v>0</v>
      </c>
      <c r="K47" s="26">
        <f t="shared" si="12"/>
        <v>0</v>
      </c>
      <c r="L47" s="26">
        <f t="shared" si="5"/>
        <v>38105.769999999997</v>
      </c>
      <c r="M47" s="26">
        <f t="shared" ref="M47:M110" si="14">D47+L47</f>
        <v>2475876.73</v>
      </c>
      <c r="N47" s="123"/>
    </row>
    <row r="48" spans="1:504" s="28" customFormat="1" ht="15" x14ac:dyDescent="0.25">
      <c r="A48" s="27" t="s">
        <v>42</v>
      </c>
      <c r="B48" s="150"/>
      <c r="C48" s="150"/>
      <c r="D48" s="150"/>
      <c r="E48" s="150"/>
      <c r="F48" s="150">
        <f t="shared" si="13"/>
        <v>0</v>
      </c>
      <c r="G48" s="150"/>
      <c r="H48" s="151"/>
      <c r="I48" s="151">
        <f t="shared" si="4"/>
        <v>0</v>
      </c>
      <c r="J48" s="150"/>
      <c r="K48" s="152"/>
      <c r="L48" s="35">
        <f t="shared" si="5"/>
        <v>0</v>
      </c>
      <c r="M48" s="153">
        <f t="shared" si="14"/>
        <v>0</v>
      </c>
      <c r="N48" s="124"/>
      <c r="O48" s="4"/>
      <c r="P48" s="4"/>
      <c r="Q48" s="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  <c r="LA48" s="24"/>
      <c r="LB48" s="24"/>
      <c r="LC48" s="24"/>
      <c r="LD48" s="24"/>
      <c r="LE48" s="24"/>
      <c r="LF48" s="24"/>
      <c r="LG48" s="24"/>
      <c r="LH48" s="24"/>
      <c r="LI48" s="24"/>
      <c r="LJ48" s="24"/>
      <c r="LK48" s="24"/>
      <c r="LL48" s="24"/>
      <c r="LM48" s="24"/>
      <c r="LN48" s="24"/>
      <c r="LO48" s="24"/>
      <c r="LP48" s="24"/>
      <c r="LQ48" s="24"/>
      <c r="LR48" s="24"/>
      <c r="LS48" s="24"/>
      <c r="LT48" s="24"/>
      <c r="LU48" s="24"/>
      <c r="LV48" s="24"/>
      <c r="LW48" s="24"/>
      <c r="LX48" s="24"/>
      <c r="LY48" s="24"/>
      <c r="LZ48" s="24"/>
      <c r="MA48" s="24"/>
      <c r="MB48" s="24"/>
      <c r="MC48" s="24"/>
      <c r="MD48" s="24"/>
      <c r="ME48" s="24"/>
      <c r="MF48" s="24"/>
      <c r="MG48" s="24"/>
      <c r="MH48" s="24"/>
      <c r="MI48" s="24"/>
      <c r="MJ48" s="24"/>
      <c r="MK48" s="24"/>
      <c r="ML48" s="24"/>
      <c r="MM48" s="24"/>
      <c r="MN48" s="24"/>
      <c r="MO48" s="24"/>
      <c r="MP48" s="24"/>
      <c r="MQ48" s="24"/>
      <c r="MR48" s="24"/>
      <c r="MS48" s="24"/>
      <c r="MT48" s="24"/>
      <c r="MU48" s="24"/>
      <c r="MV48" s="24"/>
      <c r="MW48" s="24"/>
      <c r="MX48" s="24"/>
      <c r="MY48" s="24"/>
      <c r="MZ48" s="24"/>
      <c r="NA48" s="24"/>
      <c r="NB48" s="24"/>
      <c r="NC48" s="24"/>
      <c r="ND48" s="24"/>
      <c r="NE48" s="24"/>
      <c r="NF48" s="24"/>
      <c r="NG48" s="24"/>
      <c r="NH48" s="24"/>
      <c r="NI48" s="24"/>
      <c r="NJ48" s="24"/>
      <c r="NK48" s="24"/>
      <c r="NL48" s="24"/>
      <c r="NM48" s="24"/>
      <c r="NN48" s="24"/>
      <c r="NO48" s="24"/>
      <c r="NP48" s="24"/>
      <c r="NQ48" s="24"/>
      <c r="NR48" s="24"/>
      <c r="NS48" s="24"/>
      <c r="NT48" s="24"/>
      <c r="NU48" s="24"/>
      <c r="NV48" s="24"/>
      <c r="NW48" s="24"/>
      <c r="NX48" s="24"/>
      <c r="NY48" s="24"/>
      <c r="NZ48" s="24"/>
      <c r="OA48" s="24"/>
      <c r="OB48" s="24"/>
      <c r="OC48" s="24"/>
      <c r="OD48" s="24"/>
      <c r="OE48" s="24"/>
      <c r="OF48" s="24"/>
      <c r="OG48" s="24"/>
      <c r="OH48" s="24"/>
      <c r="OI48" s="24"/>
      <c r="OJ48" s="24"/>
      <c r="OK48" s="24"/>
      <c r="OL48" s="24"/>
      <c r="OM48" s="24"/>
      <c r="ON48" s="24"/>
      <c r="OO48" s="24"/>
      <c r="OP48" s="24"/>
      <c r="OQ48" s="24"/>
      <c r="OR48" s="24"/>
      <c r="OS48" s="24"/>
      <c r="OT48" s="24"/>
      <c r="OU48" s="24"/>
      <c r="OV48" s="24"/>
      <c r="OW48" s="24"/>
      <c r="OX48" s="24"/>
      <c r="OY48" s="24"/>
      <c r="OZ48" s="24"/>
      <c r="PA48" s="24"/>
      <c r="PB48" s="24"/>
      <c r="PC48" s="24"/>
      <c r="PD48" s="24"/>
      <c r="PE48" s="24"/>
      <c r="PF48" s="24"/>
      <c r="PG48" s="24"/>
      <c r="PH48" s="24"/>
      <c r="PI48" s="24"/>
      <c r="PJ48" s="24"/>
      <c r="PK48" s="24"/>
      <c r="PL48" s="24"/>
      <c r="PM48" s="24"/>
      <c r="PN48" s="24"/>
      <c r="PO48" s="24"/>
      <c r="PP48" s="24"/>
      <c r="PQ48" s="24"/>
      <c r="PR48" s="24"/>
      <c r="PS48" s="24"/>
      <c r="PT48" s="24"/>
      <c r="PU48" s="24"/>
      <c r="PV48" s="24"/>
      <c r="PW48" s="24"/>
      <c r="PX48" s="24"/>
      <c r="PY48" s="24"/>
      <c r="PZ48" s="24"/>
      <c r="QA48" s="24"/>
      <c r="QB48" s="24"/>
      <c r="QC48" s="24"/>
      <c r="QD48" s="24"/>
      <c r="QE48" s="24"/>
      <c r="QF48" s="24"/>
      <c r="QG48" s="24"/>
      <c r="QH48" s="24"/>
      <c r="QI48" s="24"/>
      <c r="QJ48" s="24"/>
      <c r="QK48" s="24"/>
      <c r="QL48" s="24"/>
      <c r="QM48" s="24"/>
      <c r="QN48" s="24"/>
      <c r="QO48" s="24"/>
      <c r="QP48" s="24"/>
      <c r="QQ48" s="24"/>
      <c r="QR48" s="24"/>
      <c r="QS48" s="24"/>
      <c r="QT48" s="24"/>
      <c r="QU48" s="24"/>
      <c r="QV48" s="24"/>
      <c r="QW48" s="24"/>
      <c r="QX48" s="24"/>
      <c r="QY48" s="24"/>
      <c r="QZ48" s="24"/>
      <c r="RA48" s="24"/>
      <c r="RB48" s="24"/>
      <c r="RC48" s="24"/>
      <c r="RD48" s="24"/>
      <c r="RE48" s="24"/>
      <c r="RF48" s="24"/>
      <c r="RG48" s="24"/>
      <c r="RH48" s="24"/>
      <c r="RI48" s="24"/>
      <c r="RJ48" s="24"/>
      <c r="RK48" s="24"/>
      <c r="RL48" s="24"/>
      <c r="RM48" s="24"/>
      <c r="RN48" s="24"/>
      <c r="RO48" s="24"/>
      <c r="RP48" s="24"/>
      <c r="RQ48" s="24"/>
      <c r="RR48" s="24"/>
      <c r="RS48" s="24"/>
      <c r="RT48" s="24"/>
      <c r="RU48" s="24"/>
      <c r="RV48" s="24"/>
      <c r="RW48" s="24"/>
      <c r="RX48" s="24"/>
      <c r="RY48" s="24"/>
      <c r="RZ48" s="24"/>
      <c r="SA48" s="24"/>
      <c r="SB48" s="24"/>
      <c r="SC48" s="24"/>
      <c r="SD48" s="24"/>
      <c r="SE48" s="24"/>
      <c r="SF48" s="24"/>
      <c r="SG48" s="24"/>
      <c r="SH48" s="24"/>
      <c r="SI48" s="24"/>
      <c r="SJ48" s="24"/>
    </row>
    <row r="49" spans="1:504" ht="15" x14ac:dyDescent="0.25">
      <c r="A49" s="6" t="s">
        <v>43</v>
      </c>
      <c r="B49" s="7">
        <f>B50+B56+B60+B61+B67+B76+B91+B98+B108+B109+B111+B117+B146+B147+B154+B163+B176+B183+B185+B186+B187+B188+B216+B264+B266+B268+B270+B272+B274+B275+B276+B278+B280+B308+B351+B352+B391+B397+B402+B403+B409+B412+B413+B414+B415+B426+B427+B429</f>
        <v>3395430.14</v>
      </c>
      <c r="C49" s="7">
        <f>C50+C56+C60+C61+C67+C76+C91+C98+C108+C109+C111+C117+C146+C147+C154+C163+C176+C183+C185+C186+C187+C188+C216+C264+C266+C268+C270+C272+C274+C275+C276+C278+C280+C308+C351+C352+C391+C397+C402+C403+C409+C412+C413+C414+C415+C426+C427+C429</f>
        <v>2437770.96</v>
      </c>
      <c r="D49" s="7">
        <f>D50+D56+D60+D61+D67+D76+D91+D98+D108+D109+D111+D117+D146+D147+D154+D163+D176+D183+D185+D186+D187+D188+D216+D264+D266+D268+D270+D272+D274+D275+D276+D278+D280+D308+D351+D352+D391+D397+D402+D403+D409+D412+D413+D414+D415+D426+D427+D429</f>
        <v>2616018.2999999998</v>
      </c>
      <c r="E49" s="7">
        <f>E50+E56+E60+E61+E67+E76+E91+E98+E108+E109+E111+E117+E146+E147+E154+E163+E176+E183+E185+E186+E187+E188+E216+E264+E266+E268+E270+E272+E274+E275+E276+E278+E280+E308+E351+E352+E391+E397+E402+E403+E409+E412+E413+E414+E415+E426+E427+E429</f>
        <v>489972.89</v>
      </c>
      <c r="F49" s="7">
        <f t="shared" si="13"/>
        <v>38105.770000000004</v>
      </c>
      <c r="G49" s="7">
        <f>G50+G56+G60+G61+G67+G76+G91+G98+G108+G109+G111+G117+G146+G147+G154+G163+G176+G183+G185+G186+G187+G188+G216+G264+G266+G268+G270+G272+G274+G275+G276+G278+G280+G308+G351+G352+G391+G397+G402+G403+G409+G412+G413+G414+G415+G426+G427+G429</f>
        <v>0</v>
      </c>
      <c r="H49" s="7">
        <f>H50+H56+H60+H61+H67+H76+H91+H98+H108+H109+H111+H117+H146+H147+H154+H163+H176+H183+H185+H186+H187+H188+H216+H264+H266+H268+H270+H272+H274+H275+H276+H278+H280+H308+H351+H352+H391+H397+H402+H403+H409+H412+H413+H414+H415+H426+H427+H429</f>
        <v>38105.770000000004</v>
      </c>
      <c r="I49" s="7">
        <f t="shared" si="4"/>
        <v>0</v>
      </c>
      <c r="J49" s="7">
        <f>J50+J56+J60+J61+J67+J76+J91+J98+J108+J109+J111+J117+J146+J147+J154+J163+J176+J183+J185+J186+J187+J188+J216+J264+J266+J268+J270+J272+J274+J275+J276+J278+J280+J308+J351+J352+J391+J397+J402+J403+J409+J412+J413+J414+J415+J426+J427+J429</f>
        <v>0</v>
      </c>
      <c r="K49" s="7">
        <f>K50+K56+K60+K61+K67+K76+K91+K98+K108+K109+K111+K117+K146+K147+K154+K163+K176+K183+K185+K186+K187+K188+K216+K264+K266+K268+K270+K272+K274+K275+K276+K278+K280+K308+K351+K352+K391+K397+K402+K403+K409+K412+K413+K414+K415+K426+K427+K429</f>
        <v>0</v>
      </c>
      <c r="L49" s="7">
        <f t="shared" si="5"/>
        <v>38105.770000000004</v>
      </c>
      <c r="M49" s="7">
        <f t="shared" si="14"/>
        <v>2654124.0699999998</v>
      </c>
      <c r="N49" s="118"/>
    </row>
    <row r="50" spans="1:504" ht="15" x14ac:dyDescent="0.25">
      <c r="A50" s="29" t="s">
        <v>44</v>
      </c>
      <c r="B50" s="30">
        <f t="shared" ref="B50:K50" si="15">SUM(B51:B54)</f>
        <v>0</v>
      </c>
      <c r="C50" s="30">
        <f t="shared" si="15"/>
        <v>0</v>
      </c>
      <c r="D50" s="30">
        <f t="shared" si="15"/>
        <v>0</v>
      </c>
      <c r="E50" s="30">
        <f t="shared" si="15"/>
        <v>0</v>
      </c>
      <c r="F50" s="30">
        <f t="shared" si="13"/>
        <v>0</v>
      </c>
      <c r="G50" s="30">
        <f t="shared" si="15"/>
        <v>0</v>
      </c>
      <c r="H50" s="30">
        <f t="shared" si="15"/>
        <v>0</v>
      </c>
      <c r="I50" s="30">
        <f t="shared" si="4"/>
        <v>0</v>
      </c>
      <c r="J50" s="30">
        <f t="shared" si="15"/>
        <v>0</v>
      </c>
      <c r="K50" s="30">
        <f t="shared" si="15"/>
        <v>0</v>
      </c>
      <c r="L50" s="30">
        <f t="shared" si="5"/>
        <v>0</v>
      </c>
      <c r="M50" s="30">
        <f t="shared" si="14"/>
        <v>0</v>
      </c>
      <c r="N50" s="125"/>
    </row>
    <row r="51" spans="1:504" ht="15" x14ac:dyDescent="0.25">
      <c r="A51" s="31" t="s">
        <v>45</v>
      </c>
      <c r="B51" s="17"/>
      <c r="C51" s="17"/>
      <c r="D51" s="17"/>
      <c r="E51" s="17"/>
      <c r="F51" s="17">
        <f t="shared" si="13"/>
        <v>0</v>
      </c>
      <c r="G51" s="17"/>
      <c r="H51" s="18"/>
      <c r="I51" s="18">
        <f t="shared" si="4"/>
        <v>0</v>
      </c>
      <c r="J51" s="17"/>
      <c r="K51" s="17"/>
      <c r="L51" s="17">
        <f t="shared" si="5"/>
        <v>0</v>
      </c>
      <c r="M51" s="17">
        <f t="shared" si="14"/>
        <v>0</v>
      </c>
      <c r="N51" s="122"/>
    </row>
    <row r="52" spans="1:504" ht="15" x14ac:dyDescent="0.25">
      <c r="A52" s="31" t="s">
        <v>46</v>
      </c>
      <c r="B52" s="17"/>
      <c r="C52" s="17"/>
      <c r="D52" s="17"/>
      <c r="E52" s="17"/>
      <c r="F52" s="17">
        <f t="shared" si="13"/>
        <v>0</v>
      </c>
      <c r="G52" s="17"/>
      <c r="H52" s="18"/>
      <c r="I52" s="18">
        <f t="shared" si="4"/>
        <v>0</v>
      </c>
      <c r="J52" s="17"/>
      <c r="K52" s="17"/>
      <c r="L52" s="17">
        <f t="shared" si="5"/>
        <v>0</v>
      </c>
      <c r="M52" s="17">
        <f t="shared" si="14"/>
        <v>0</v>
      </c>
      <c r="N52" s="122"/>
    </row>
    <row r="53" spans="1:504" ht="15" x14ac:dyDescent="0.25">
      <c r="A53" s="31" t="s">
        <v>47</v>
      </c>
      <c r="B53" s="17"/>
      <c r="C53" s="17"/>
      <c r="D53" s="17"/>
      <c r="E53" s="17"/>
      <c r="F53" s="17">
        <f t="shared" si="13"/>
        <v>0</v>
      </c>
      <c r="G53" s="17"/>
      <c r="H53" s="18"/>
      <c r="I53" s="18">
        <f t="shared" si="4"/>
        <v>0</v>
      </c>
      <c r="J53" s="17"/>
      <c r="K53" s="17"/>
      <c r="L53" s="17">
        <f t="shared" si="5"/>
        <v>0</v>
      </c>
      <c r="M53" s="17">
        <f t="shared" si="14"/>
        <v>0</v>
      </c>
      <c r="N53" s="126"/>
    </row>
    <row r="54" spans="1:504" s="33" customFormat="1" ht="25.5" x14ac:dyDescent="0.25">
      <c r="A54" s="31" t="s">
        <v>48</v>
      </c>
      <c r="B54" s="17"/>
      <c r="C54" s="17"/>
      <c r="D54" s="17"/>
      <c r="E54" s="17"/>
      <c r="F54" s="17">
        <f t="shared" si="13"/>
        <v>0</v>
      </c>
      <c r="G54" s="17"/>
      <c r="H54" s="18"/>
      <c r="I54" s="18">
        <f t="shared" si="4"/>
        <v>0</v>
      </c>
      <c r="J54" s="17"/>
      <c r="K54" s="17"/>
      <c r="L54" s="17">
        <f t="shared" si="5"/>
        <v>0</v>
      </c>
      <c r="M54" s="17">
        <f t="shared" si="14"/>
        <v>0</v>
      </c>
      <c r="N54" s="126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</row>
    <row r="55" spans="1:504" ht="25.5" x14ac:dyDescent="0.25">
      <c r="A55" s="34" t="s">
        <v>49</v>
      </c>
      <c r="B55" s="35"/>
      <c r="C55" s="35"/>
      <c r="D55" s="17"/>
      <c r="E55" s="17"/>
      <c r="F55" s="17">
        <f t="shared" si="13"/>
        <v>0</v>
      </c>
      <c r="G55" s="17"/>
      <c r="H55" s="18"/>
      <c r="I55" s="18">
        <f t="shared" si="4"/>
        <v>0</v>
      </c>
      <c r="J55" s="17"/>
      <c r="K55" s="17"/>
      <c r="L55" s="17">
        <f t="shared" si="5"/>
        <v>0</v>
      </c>
      <c r="M55" s="17">
        <f t="shared" si="14"/>
        <v>0</v>
      </c>
      <c r="N55" s="122"/>
    </row>
    <row r="56" spans="1:504" ht="38.25" x14ac:dyDescent="0.25">
      <c r="A56" s="31" t="s">
        <v>50</v>
      </c>
      <c r="B56" s="17"/>
      <c r="C56" s="17"/>
      <c r="D56" s="17"/>
      <c r="E56" s="17"/>
      <c r="F56" s="17">
        <f t="shared" si="13"/>
        <v>0</v>
      </c>
      <c r="G56" s="17"/>
      <c r="H56" s="18"/>
      <c r="I56" s="18">
        <f t="shared" si="4"/>
        <v>0</v>
      </c>
      <c r="J56" s="17"/>
      <c r="K56" s="17"/>
      <c r="L56" s="17">
        <f t="shared" si="5"/>
        <v>0</v>
      </c>
      <c r="M56" s="17">
        <f t="shared" si="14"/>
        <v>0</v>
      </c>
      <c r="N56" s="126"/>
    </row>
    <row r="57" spans="1:504" ht="15" x14ac:dyDescent="0.25">
      <c r="A57" s="34" t="s">
        <v>97</v>
      </c>
      <c r="B57" s="36"/>
      <c r="C57" s="36"/>
      <c r="D57" s="17"/>
      <c r="E57" s="17"/>
      <c r="F57" s="17">
        <f t="shared" si="13"/>
        <v>0</v>
      </c>
      <c r="G57" s="17"/>
      <c r="H57" s="156"/>
      <c r="I57" s="18">
        <f t="shared" si="4"/>
        <v>0</v>
      </c>
      <c r="J57" s="17"/>
      <c r="K57" s="17"/>
      <c r="L57" s="17">
        <f t="shared" si="5"/>
        <v>0</v>
      </c>
      <c r="M57" s="17">
        <f t="shared" si="14"/>
        <v>0</v>
      </c>
      <c r="N57" s="127"/>
    </row>
    <row r="58" spans="1:504" ht="15" x14ac:dyDescent="0.25">
      <c r="A58" s="34"/>
      <c r="B58" s="35"/>
      <c r="C58" s="35"/>
      <c r="D58" s="17"/>
      <c r="E58" s="17"/>
      <c r="F58" s="17">
        <f t="shared" si="13"/>
        <v>0</v>
      </c>
      <c r="G58" s="17"/>
      <c r="H58" s="18"/>
      <c r="I58" s="18">
        <f t="shared" si="4"/>
        <v>0</v>
      </c>
      <c r="J58" s="17"/>
      <c r="K58" s="17"/>
      <c r="L58" s="17">
        <f t="shared" si="5"/>
        <v>0</v>
      </c>
      <c r="M58" s="17">
        <f t="shared" si="14"/>
        <v>0</v>
      </c>
      <c r="N58" s="122"/>
    </row>
    <row r="59" spans="1:504" ht="25.5" x14ac:dyDescent="0.25">
      <c r="A59" s="34" t="s">
        <v>49</v>
      </c>
      <c r="B59" s="35"/>
      <c r="C59" s="35"/>
      <c r="D59" s="17"/>
      <c r="E59" s="17"/>
      <c r="F59" s="17">
        <f t="shared" si="13"/>
        <v>0</v>
      </c>
      <c r="G59" s="17"/>
      <c r="H59" s="18"/>
      <c r="I59" s="18">
        <f t="shared" si="4"/>
        <v>0</v>
      </c>
      <c r="J59" s="17"/>
      <c r="K59" s="17"/>
      <c r="L59" s="17">
        <f t="shared" si="5"/>
        <v>0</v>
      </c>
      <c r="M59" s="17">
        <f t="shared" si="14"/>
        <v>0</v>
      </c>
      <c r="N59" s="122"/>
    </row>
    <row r="60" spans="1:504" ht="63.75" x14ac:dyDescent="0.25">
      <c r="A60" s="31" t="s">
        <v>52</v>
      </c>
      <c r="B60" s="17"/>
      <c r="C60" s="17"/>
      <c r="D60" s="17"/>
      <c r="E60" s="17"/>
      <c r="F60" s="17">
        <f t="shared" si="13"/>
        <v>0</v>
      </c>
      <c r="G60" s="17"/>
      <c r="H60" s="18"/>
      <c r="I60" s="18">
        <f t="shared" si="4"/>
        <v>0</v>
      </c>
      <c r="J60" s="17"/>
      <c r="K60" s="17"/>
      <c r="L60" s="17">
        <f t="shared" si="5"/>
        <v>0</v>
      </c>
      <c r="M60" s="17">
        <f t="shared" si="14"/>
        <v>0</v>
      </c>
      <c r="N60" s="126"/>
    </row>
    <row r="61" spans="1:504" ht="51" x14ac:dyDescent="0.25">
      <c r="A61" s="37" t="s">
        <v>53</v>
      </c>
      <c r="B61" s="38">
        <f>B62+B63+B64+B65</f>
        <v>0</v>
      </c>
      <c r="C61" s="38">
        <f t="shared" ref="C61:K61" si="16">C62+C63+C64+C65</f>
        <v>0</v>
      </c>
      <c r="D61" s="38">
        <f t="shared" si="16"/>
        <v>0</v>
      </c>
      <c r="E61" s="38">
        <f t="shared" si="16"/>
        <v>0</v>
      </c>
      <c r="F61" s="38">
        <f t="shared" si="13"/>
        <v>0</v>
      </c>
      <c r="G61" s="38">
        <f t="shared" si="16"/>
        <v>0</v>
      </c>
      <c r="H61" s="38">
        <f t="shared" si="16"/>
        <v>0</v>
      </c>
      <c r="I61" s="38">
        <f t="shared" si="4"/>
        <v>0</v>
      </c>
      <c r="J61" s="38">
        <f t="shared" si="16"/>
        <v>0</v>
      </c>
      <c r="K61" s="38">
        <f t="shared" si="16"/>
        <v>0</v>
      </c>
      <c r="L61" s="38">
        <f t="shared" si="5"/>
        <v>0</v>
      </c>
      <c r="M61" s="38">
        <f t="shared" si="14"/>
        <v>0</v>
      </c>
      <c r="N61" s="128"/>
    </row>
    <row r="62" spans="1:504" ht="15" x14ac:dyDescent="0.25">
      <c r="A62" s="31" t="s">
        <v>45</v>
      </c>
      <c r="B62" s="35"/>
      <c r="C62" s="35"/>
      <c r="D62" s="35"/>
      <c r="E62" s="35"/>
      <c r="F62" s="35">
        <f t="shared" si="13"/>
        <v>0</v>
      </c>
      <c r="G62" s="35"/>
      <c r="H62" s="158"/>
      <c r="I62" s="158">
        <f t="shared" si="4"/>
        <v>0</v>
      </c>
      <c r="J62" s="35"/>
      <c r="K62" s="35"/>
      <c r="L62" s="35">
        <f t="shared" si="5"/>
        <v>0</v>
      </c>
      <c r="M62" s="35">
        <f t="shared" si="14"/>
        <v>0</v>
      </c>
      <c r="N62" s="126"/>
    </row>
    <row r="63" spans="1:504" ht="15" x14ac:dyDescent="0.25">
      <c r="A63" s="31" t="s">
        <v>46</v>
      </c>
      <c r="B63" s="35"/>
      <c r="C63" s="35"/>
      <c r="D63" s="35"/>
      <c r="E63" s="35"/>
      <c r="F63" s="35">
        <f t="shared" si="13"/>
        <v>0</v>
      </c>
      <c r="G63" s="35"/>
      <c r="H63" s="158"/>
      <c r="I63" s="158">
        <f t="shared" si="4"/>
        <v>0</v>
      </c>
      <c r="J63" s="35"/>
      <c r="K63" s="35"/>
      <c r="L63" s="35">
        <f t="shared" si="5"/>
        <v>0</v>
      </c>
      <c r="M63" s="35">
        <f t="shared" si="14"/>
        <v>0</v>
      </c>
      <c r="N63" s="126"/>
    </row>
    <row r="64" spans="1:504" ht="15" x14ac:dyDescent="0.25">
      <c r="A64" s="31" t="s">
        <v>47</v>
      </c>
      <c r="B64" s="35"/>
      <c r="C64" s="35"/>
      <c r="D64" s="35"/>
      <c r="E64" s="35"/>
      <c r="F64" s="35">
        <f t="shared" si="13"/>
        <v>0</v>
      </c>
      <c r="G64" s="35"/>
      <c r="H64" s="158"/>
      <c r="I64" s="158">
        <f t="shared" si="4"/>
        <v>0</v>
      </c>
      <c r="J64" s="35"/>
      <c r="K64" s="35"/>
      <c r="L64" s="35">
        <f t="shared" si="5"/>
        <v>0</v>
      </c>
      <c r="M64" s="35">
        <f t="shared" si="14"/>
        <v>0</v>
      </c>
      <c r="N64" s="126"/>
    </row>
    <row r="65" spans="1:14" ht="25.5" x14ac:dyDescent="0.25">
      <c r="A65" s="31" t="s">
        <v>48</v>
      </c>
      <c r="B65" s="35"/>
      <c r="C65" s="35"/>
      <c r="D65" s="35"/>
      <c r="E65" s="35"/>
      <c r="F65" s="35">
        <f t="shared" si="13"/>
        <v>0</v>
      </c>
      <c r="G65" s="35"/>
      <c r="H65" s="158"/>
      <c r="I65" s="158">
        <f t="shared" si="4"/>
        <v>0</v>
      </c>
      <c r="J65" s="35"/>
      <c r="K65" s="35"/>
      <c r="L65" s="35">
        <f t="shared" si="5"/>
        <v>0</v>
      </c>
      <c r="M65" s="35">
        <f t="shared" si="14"/>
        <v>0</v>
      </c>
      <c r="N65" s="126"/>
    </row>
    <row r="66" spans="1:14" ht="25.5" x14ac:dyDescent="0.25">
      <c r="A66" s="34" t="s">
        <v>49</v>
      </c>
      <c r="B66" s="35"/>
      <c r="C66" s="35"/>
      <c r="D66" s="12"/>
      <c r="E66" s="36"/>
      <c r="F66" s="35">
        <f t="shared" si="13"/>
        <v>0</v>
      </c>
      <c r="G66" s="35"/>
      <c r="H66" s="158"/>
      <c r="I66" s="18">
        <f t="shared" si="4"/>
        <v>0</v>
      </c>
      <c r="J66" s="18"/>
      <c r="K66" s="18"/>
      <c r="L66" s="36">
        <f t="shared" si="5"/>
        <v>0</v>
      </c>
      <c r="M66" s="36">
        <f t="shared" si="14"/>
        <v>0</v>
      </c>
      <c r="N66" s="126"/>
    </row>
    <row r="67" spans="1:14" ht="38.25" x14ac:dyDescent="0.25">
      <c r="A67" s="39" t="s">
        <v>54</v>
      </c>
      <c r="B67" s="30">
        <f>B68+B69+B70+B71+B72+B73+B74</f>
        <v>999171.15</v>
      </c>
      <c r="C67" s="30">
        <f t="shared" ref="C67:K67" si="17">C68+C69+C70+C71+C72+C73+C74</f>
        <v>1120907.1100000001</v>
      </c>
      <c r="D67" s="30">
        <f t="shared" si="17"/>
        <v>1120907.1100000001</v>
      </c>
      <c r="E67" s="30">
        <f t="shared" si="17"/>
        <v>212210.24</v>
      </c>
      <c r="F67" s="30">
        <f t="shared" si="13"/>
        <v>0</v>
      </c>
      <c r="G67" s="30">
        <f t="shared" si="17"/>
        <v>0</v>
      </c>
      <c r="H67" s="30">
        <f t="shared" si="17"/>
        <v>0</v>
      </c>
      <c r="I67" s="30">
        <f t="shared" si="4"/>
        <v>0</v>
      </c>
      <c r="J67" s="30">
        <f t="shared" si="17"/>
        <v>0</v>
      </c>
      <c r="K67" s="30">
        <f t="shared" si="17"/>
        <v>0</v>
      </c>
      <c r="L67" s="30">
        <f t="shared" si="5"/>
        <v>0</v>
      </c>
      <c r="M67" s="30">
        <f t="shared" si="14"/>
        <v>1120907.1100000001</v>
      </c>
      <c r="N67" s="125"/>
    </row>
    <row r="68" spans="1:14" ht="15" x14ac:dyDescent="0.25">
      <c r="A68" s="31" t="s">
        <v>214</v>
      </c>
      <c r="B68" s="17">
        <v>350491</v>
      </c>
      <c r="C68" s="17">
        <v>381000</v>
      </c>
      <c r="D68" s="12">
        <v>381000</v>
      </c>
      <c r="E68" s="36">
        <v>72390</v>
      </c>
      <c r="F68" s="17">
        <f t="shared" si="13"/>
        <v>0</v>
      </c>
      <c r="G68" s="17"/>
      <c r="H68" s="18"/>
      <c r="I68" s="18">
        <f t="shared" si="4"/>
        <v>0</v>
      </c>
      <c r="J68" s="17"/>
      <c r="K68" s="17"/>
      <c r="L68" s="17">
        <f t="shared" si="5"/>
        <v>0</v>
      </c>
      <c r="M68" s="17">
        <f t="shared" si="14"/>
        <v>381000</v>
      </c>
      <c r="N68" s="122"/>
    </row>
    <row r="69" spans="1:14" ht="15" x14ac:dyDescent="0.25">
      <c r="A69" s="31" t="s">
        <v>215</v>
      </c>
      <c r="B69" s="17">
        <v>593860.99</v>
      </c>
      <c r="C69" s="17">
        <v>684000</v>
      </c>
      <c r="D69" s="12">
        <v>684000</v>
      </c>
      <c r="E69" s="36">
        <v>128116.24</v>
      </c>
      <c r="F69" s="17">
        <f t="shared" si="13"/>
        <v>0</v>
      </c>
      <c r="G69" s="17"/>
      <c r="H69" s="18"/>
      <c r="I69" s="18">
        <f t="shared" si="4"/>
        <v>0</v>
      </c>
      <c r="J69" s="17"/>
      <c r="K69" s="17"/>
      <c r="L69" s="17">
        <f t="shared" si="5"/>
        <v>0</v>
      </c>
      <c r="M69" s="17">
        <f t="shared" si="14"/>
        <v>684000</v>
      </c>
      <c r="N69" s="122"/>
    </row>
    <row r="70" spans="1:14" ht="15" x14ac:dyDescent="0.25">
      <c r="A70" s="31" t="s">
        <v>216</v>
      </c>
      <c r="B70" s="17">
        <v>54819.16</v>
      </c>
      <c r="C70" s="17">
        <v>55907.11</v>
      </c>
      <c r="D70" s="12">
        <v>55907.11</v>
      </c>
      <c r="E70" s="36">
        <v>11704</v>
      </c>
      <c r="F70" s="17">
        <f t="shared" si="13"/>
        <v>0</v>
      </c>
      <c r="G70" s="17"/>
      <c r="H70" s="18"/>
      <c r="I70" s="18">
        <f t="shared" si="4"/>
        <v>0</v>
      </c>
      <c r="J70" s="17"/>
      <c r="K70" s="17"/>
      <c r="L70" s="17">
        <f t="shared" si="5"/>
        <v>0</v>
      </c>
      <c r="M70" s="17">
        <f t="shared" si="14"/>
        <v>55907.11</v>
      </c>
      <c r="N70" s="122"/>
    </row>
    <row r="71" spans="1:14" ht="15" x14ac:dyDescent="0.25">
      <c r="A71" s="31"/>
      <c r="B71" s="17"/>
      <c r="C71" s="17"/>
      <c r="D71" s="12"/>
      <c r="E71" s="36"/>
      <c r="F71" s="17">
        <f t="shared" si="13"/>
        <v>0</v>
      </c>
      <c r="G71" s="17"/>
      <c r="H71" s="18"/>
      <c r="I71" s="18">
        <f t="shared" si="4"/>
        <v>0</v>
      </c>
      <c r="J71" s="18"/>
      <c r="K71" s="18"/>
      <c r="L71" s="17">
        <f t="shared" si="5"/>
        <v>0</v>
      </c>
      <c r="M71" s="17">
        <f t="shared" si="14"/>
        <v>0</v>
      </c>
      <c r="N71" s="122"/>
    </row>
    <row r="72" spans="1:14" ht="15" x14ac:dyDescent="0.25">
      <c r="A72" s="31"/>
      <c r="B72" s="17"/>
      <c r="C72" s="17"/>
      <c r="D72" s="12"/>
      <c r="E72" s="36"/>
      <c r="F72" s="17">
        <f t="shared" si="13"/>
        <v>0</v>
      </c>
      <c r="G72" s="17"/>
      <c r="H72" s="18"/>
      <c r="I72" s="18">
        <f t="shared" si="4"/>
        <v>0</v>
      </c>
      <c r="J72" s="18"/>
      <c r="K72" s="18"/>
      <c r="L72" s="17">
        <f t="shared" si="5"/>
        <v>0</v>
      </c>
      <c r="M72" s="17">
        <f t="shared" si="14"/>
        <v>0</v>
      </c>
      <c r="N72" s="126"/>
    </row>
    <row r="73" spans="1:14" ht="15" x14ac:dyDescent="0.25">
      <c r="A73" s="31"/>
      <c r="B73" s="17"/>
      <c r="C73" s="17"/>
      <c r="D73" s="12"/>
      <c r="E73" s="36"/>
      <c r="F73" s="17">
        <f t="shared" si="13"/>
        <v>0</v>
      </c>
      <c r="G73" s="17"/>
      <c r="H73" s="18"/>
      <c r="I73" s="18">
        <f t="shared" ref="I73:I146" si="18">J73+K73</f>
        <v>0</v>
      </c>
      <c r="J73" s="18"/>
      <c r="K73" s="18"/>
      <c r="L73" s="17">
        <f t="shared" ref="L73:L146" si="19">I73+F73</f>
        <v>0</v>
      </c>
      <c r="M73" s="17">
        <f t="shared" si="14"/>
        <v>0</v>
      </c>
      <c r="N73" s="122"/>
    </row>
    <row r="74" spans="1:14" ht="15" x14ac:dyDescent="0.25">
      <c r="A74" s="31"/>
      <c r="B74" s="17"/>
      <c r="C74" s="17"/>
      <c r="D74" s="12"/>
      <c r="E74" s="36"/>
      <c r="F74" s="17">
        <f t="shared" si="13"/>
        <v>0</v>
      </c>
      <c r="G74" s="17"/>
      <c r="H74" s="18"/>
      <c r="I74" s="18">
        <f t="shared" si="18"/>
        <v>0</v>
      </c>
      <c r="J74" s="17"/>
      <c r="K74" s="17"/>
      <c r="L74" s="17">
        <f t="shared" si="19"/>
        <v>0</v>
      </c>
      <c r="M74" s="17">
        <f t="shared" si="14"/>
        <v>0</v>
      </c>
      <c r="N74" s="122"/>
    </row>
    <row r="75" spans="1:14" ht="25.5" x14ac:dyDescent="0.25">
      <c r="A75" s="34" t="s">
        <v>49</v>
      </c>
      <c r="B75" s="35">
        <v>54819.16</v>
      </c>
      <c r="C75" s="35">
        <v>55907.11</v>
      </c>
      <c r="D75" s="35">
        <v>55907.11</v>
      </c>
      <c r="E75" s="35">
        <v>11704</v>
      </c>
      <c r="F75" s="35">
        <f t="shared" si="13"/>
        <v>0</v>
      </c>
      <c r="G75" s="35"/>
      <c r="H75" s="18"/>
      <c r="I75" s="18">
        <f t="shared" si="18"/>
        <v>0</v>
      </c>
      <c r="J75" s="35"/>
      <c r="K75" s="35"/>
      <c r="L75" s="35">
        <f t="shared" si="19"/>
        <v>0</v>
      </c>
      <c r="M75" s="35">
        <f t="shared" si="14"/>
        <v>55907.11</v>
      </c>
      <c r="N75" s="122"/>
    </row>
    <row r="76" spans="1:14" ht="51" x14ac:dyDescent="0.25">
      <c r="A76" s="31" t="s">
        <v>56</v>
      </c>
      <c r="B76" s="36">
        <f t="shared" ref="B76:K76" si="20">B78+B79+B80+B81</f>
        <v>5184</v>
      </c>
      <c r="C76" s="36">
        <f t="shared" si="20"/>
        <v>0</v>
      </c>
      <c r="D76" s="36">
        <f t="shared" si="20"/>
        <v>0</v>
      </c>
      <c r="E76" s="36">
        <f t="shared" si="20"/>
        <v>0</v>
      </c>
      <c r="F76" s="36">
        <f t="shared" si="13"/>
        <v>0</v>
      </c>
      <c r="G76" s="36">
        <f t="shared" si="20"/>
        <v>0</v>
      </c>
      <c r="H76" s="36">
        <f t="shared" si="20"/>
        <v>0</v>
      </c>
      <c r="I76" s="36">
        <f t="shared" si="18"/>
        <v>0</v>
      </c>
      <c r="J76" s="36">
        <f t="shared" si="20"/>
        <v>0</v>
      </c>
      <c r="K76" s="36">
        <f t="shared" si="20"/>
        <v>0</v>
      </c>
      <c r="L76" s="36">
        <f t="shared" si="19"/>
        <v>0</v>
      </c>
      <c r="M76" s="36">
        <f t="shared" si="14"/>
        <v>0</v>
      </c>
      <c r="N76" s="122"/>
    </row>
    <row r="77" spans="1:14" ht="15" x14ac:dyDescent="0.25">
      <c r="A77" s="34" t="s">
        <v>57</v>
      </c>
      <c r="B77" s="17"/>
      <c r="C77" s="17"/>
      <c r="D77" s="17"/>
      <c r="E77" s="36"/>
      <c r="F77" s="17">
        <f t="shared" si="13"/>
        <v>0</v>
      </c>
      <c r="G77" s="17"/>
      <c r="H77" s="18"/>
      <c r="I77" s="18">
        <f t="shared" si="18"/>
        <v>0</v>
      </c>
      <c r="J77" s="17"/>
      <c r="K77" s="17"/>
      <c r="L77" s="36">
        <f t="shared" si="19"/>
        <v>0</v>
      </c>
      <c r="M77" s="36">
        <f t="shared" si="14"/>
        <v>0</v>
      </c>
      <c r="N77" s="122"/>
    </row>
    <row r="78" spans="1:14" ht="15" x14ac:dyDescent="0.25">
      <c r="A78" s="31" t="s">
        <v>58</v>
      </c>
      <c r="B78" s="17"/>
      <c r="C78" s="17"/>
      <c r="D78" s="17"/>
      <c r="E78" s="40"/>
      <c r="F78" s="17">
        <f t="shared" si="13"/>
        <v>0</v>
      </c>
      <c r="G78" s="21"/>
      <c r="H78" s="18"/>
      <c r="I78" s="18">
        <f t="shared" si="18"/>
        <v>0</v>
      </c>
      <c r="J78" s="17"/>
      <c r="K78" s="17"/>
      <c r="L78" s="17">
        <f t="shared" si="19"/>
        <v>0</v>
      </c>
      <c r="M78" s="17">
        <f t="shared" si="14"/>
        <v>0</v>
      </c>
      <c r="N78" s="122"/>
    </row>
    <row r="79" spans="1:14" ht="15" x14ac:dyDescent="0.25">
      <c r="A79" s="31" t="s">
        <v>217</v>
      </c>
      <c r="B79" s="17">
        <v>5184</v>
      </c>
      <c r="C79" s="17"/>
      <c r="D79" s="17"/>
      <c r="E79" s="40"/>
      <c r="F79" s="17">
        <f t="shared" si="13"/>
        <v>0</v>
      </c>
      <c r="G79" s="21"/>
      <c r="H79" s="18"/>
      <c r="I79" s="18">
        <f t="shared" si="18"/>
        <v>0</v>
      </c>
      <c r="J79" s="17"/>
      <c r="K79" s="17"/>
      <c r="L79" s="17">
        <f t="shared" si="19"/>
        <v>0</v>
      </c>
      <c r="M79" s="17">
        <f t="shared" si="14"/>
        <v>0</v>
      </c>
      <c r="N79" s="122"/>
    </row>
    <row r="80" spans="1:14" ht="25.5" x14ac:dyDescent="0.25">
      <c r="A80" s="31" t="s">
        <v>59</v>
      </c>
      <c r="B80" s="17"/>
      <c r="C80" s="17"/>
      <c r="D80" s="17"/>
      <c r="E80" s="40"/>
      <c r="F80" s="17">
        <f t="shared" si="13"/>
        <v>0</v>
      </c>
      <c r="G80" s="21"/>
      <c r="H80" s="18"/>
      <c r="I80" s="18">
        <f t="shared" si="18"/>
        <v>0</v>
      </c>
      <c r="J80" s="17"/>
      <c r="K80" s="17"/>
      <c r="L80" s="17">
        <f t="shared" si="19"/>
        <v>0</v>
      </c>
      <c r="M80" s="17">
        <f t="shared" si="14"/>
        <v>0</v>
      </c>
      <c r="N80" s="122"/>
    </row>
    <row r="81" spans="1:504" s="42" customFormat="1" ht="15" x14ac:dyDescent="0.25">
      <c r="A81" s="31"/>
      <c r="B81" s="17"/>
      <c r="C81" s="17"/>
      <c r="D81" s="17"/>
      <c r="E81" s="40"/>
      <c r="F81" s="17">
        <f t="shared" si="13"/>
        <v>0</v>
      </c>
      <c r="G81" s="21"/>
      <c r="H81" s="18"/>
      <c r="I81" s="18">
        <f t="shared" si="18"/>
        <v>0</v>
      </c>
      <c r="J81" s="17"/>
      <c r="K81" s="17"/>
      <c r="L81" s="36">
        <f t="shared" si="19"/>
        <v>0</v>
      </c>
      <c r="M81" s="36">
        <f t="shared" si="14"/>
        <v>0</v>
      </c>
      <c r="N81" s="122"/>
      <c r="O81" s="4"/>
      <c r="P81" s="4"/>
      <c r="Q81" s="4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41"/>
      <c r="IV81" s="41"/>
      <c r="IW81" s="41"/>
      <c r="IX81" s="41"/>
      <c r="IY81" s="41"/>
      <c r="IZ81" s="41"/>
      <c r="JA81" s="41"/>
      <c r="JB81" s="41"/>
      <c r="JC81" s="41"/>
      <c r="JD81" s="41"/>
      <c r="JE81" s="41"/>
      <c r="JF81" s="41"/>
      <c r="JG81" s="41"/>
      <c r="JH81" s="41"/>
      <c r="JI81" s="41"/>
      <c r="JJ81" s="41"/>
      <c r="JK81" s="41"/>
      <c r="JL81" s="41"/>
      <c r="JM81" s="41"/>
      <c r="JN81" s="41"/>
      <c r="JO81" s="41"/>
      <c r="JP81" s="41"/>
      <c r="JQ81" s="41"/>
      <c r="JR81" s="41"/>
      <c r="JS81" s="41"/>
      <c r="JT81" s="41"/>
      <c r="JU81" s="41"/>
      <c r="JV81" s="41"/>
      <c r="JW81" s="41"/>
      <c r="JX81" s="41"/>
      <c r="JY81" s="41"/>
      <c r="JZ81" s="41"/>
      <c r="KA81" s="41"/>
      <c r="KB81" s="41"/>
      <c r="KC81" s="41"/>
      <c r="KD81" s="41"/>
      <c r="KE81" s="41"/>
      <c r="KF81" s="41"/>
      <c r="KG81" s="41"/>
      <c r="KH81" s="41"/>
      <c r="KI81" s="41"/>
      <c r="KJ81" s="41"/>
      <c r="KK81" s="41"/>
      <c r="KL81" s="41"/>
      <c r="KM81" s="41"/>
      <c r="KN81" s="41"/>
      <c r="KO81" s="41"/>
      <c r="KP81" s="41"/>
      <c r="KQ81" s="41"/>
      <c r="KR81" s="41"/>
      <c r="KS81" s="41"/>
      <c r="KT81" s="41"/>
      <c r="KU81" s="41"/>
      <c r="KV81" s="41"/>
      <c r="KW81" s="41"/>
      <c r="KX81" s="41"/>
      <c r="KY81" s="41"/>
      <c r="KZ81" s="41"/>
      <c r="LA81" s="41"/>
      <c r="LB81" s="41"/>
      <c r="LC81" s="41"/>
      <c r="LD81" s="41"/>
      <c r="LE81" s="41"/>
      <c r="LF81" s="41"/>
      <c r="LG81" s="41"/>
      <c r="LH81" s="41"/>
      <c r="LI81" s="41"/>
      <c r="LJ81" s="41"/>
      <c r="LK81" s="41"/>
      <c r="LL81" s="41"/>
      <c r="LM81" s="41"/>
      <c r="LN81" s="41"/>
      <c r="LO81" s="41"/>
      <c r="LP81" s="41"/>
      <c r="LQ81" s="41"/>
      <c r="LR81" s="41"/>
      <c r="LS81" s="41"/>
      <c r="LT81" s="41"/>
      <c r="LU81" s="41"/>
      <c r="LV81" s="41"/>
      <c r="LW81" s="41"/>
      <c r="LX81" s="41"/>
      <c r="LY81" s="41"/>
      <c r="LZ81" s="41"/>
      <c r="MA81" s="41"/>
      <c r="MB81" s="41"/>
      <c r="MC81" s="41"/>
      <c r="MD81" s="41"/>
      <c r="ME81" s="41"/>
      <c r="MF81" s="41"/>
      <c r="MG81" s="41"/>
      <c r="MH81" s="41"/>
      <c r="MI81" s="41"/>
      <c r="MJ81" s="41"/>
      <c r="MK81" s="41"/>
      <c r="ML81" s="41"/>
      <c r="MM81" s="41"/>
      <c r="MN81" s="41"/>
      <c r="MO81" s="41"/>
      <c r="MP81" s="41"/>
      <c r="MQ81" s="41"/>
      <c r="MR81" s="41"/>
      <c r="MS81" s="41"/>
      <c r="MT81" s="41"/>
      <c r="MU81" s="41"/>
      <c r="MV81" s="41"/>
      <c r="MW81" s="41"/>
      <c r="MX81" s="41"/>
      <c r="MY81" s="41"/>
      <c r="MZ81" s="41"/>
      <c r="NA81" s="41"/>
      <c r="NB81" s="41"/>
      <c r="NC81" s="41"/>
      <c r="ND81" s="41"/>
      <c r="NE81" s="41"/>
      <c r="NF81" s="41"/>
      <c r="NG81" s="41"/>
      <c r="NH81" s="41"/>
      <c r="NI81" s="41"/>
      <c r="NJ81" s="41"/>
      <c r="NK81" s="41"/>
      <c r="NL81" s="41"/>
      <c r="NM81" s="41"/>
      <c r="NN81" s="41"/>
      <c r="NO81" s="41"/>
      <c r="NP81" s="41"/>
      <c r="NQ81" s="41"/>
      <c r="NR81" s="41"/>
      <c r="NS81" s="41"/>
      <c r="NT81" s="41"/>
      <c r="NU81" s="41"/>
      <c r="NV81" s="41"/>
      <c r="NW81" s="41"/>
      <c r="NX81" s="41"/>
      <c r="NY81" s="41"/>
      <c r="NZ81" s="41"/>
      <c r="OA81" s="41"/>
      <c r="OB81" s="41"/>
      <c r="OC81" s="41"/>
      <c r="OD81" s="41"/>
      <c r="OE81" s="41"/>
      <c r="OF81" s="41"/>
      <c r="OG81" s="41"/>
      <c r="OH81" s="41"/>
      <c r="OI81" s="41"/>
      <c r="OJ81" s="41"/>
      <c r="OK81" s="41"/>
      <c r="OL81" s="41"/>
      <c r="OM81" s="41"/>
      <c r="ON81" s="41"/>
      <c r="OO81" s="41"/>
      <c r="OP81" s="41"/>
      <c r="OQ81" s="41"/>
      <c r="OR81" s="41"/>
      <c r="OS81" s="41"/>
      <c r="OT81" s="41"/>
      <c r="OU81" s="41"/>
      <c r="OV81" s="41"/>
      <c r="OW81" s="41"/>
      <c r="OX81" s="41"/>
      <c r="OY81" s="41"/>
      <c r="OZ81" s="41"/>
      <c r="PA81" s="41"/>
      <c r="PB81" s="41"/>
      <c r="PC81" s="41"/>
      <c r="PD81" s="41"/>
      <c r="PE81" s="41"/>
      <c r="PF81" s="41"/>
      <c r="PG81" s="41"/>
      <c r="PH81" s="41"/>
      <c r="PI81" s="41"/>
      <c r="PJ81" s="41"/>
      <c r="PK81" s="41"/>
      <c r="PL81" s="41"/>
      <c r="PM81" s="41"/>
      <c r="PN81" s="41"/>
      <c r="PO81" s="41"/>
      <c r="PP81" s="41"/>
      <c r="PQ81" s="41"/>
      <c r="PR81" s="41"/>
      <c r="PS81" s="41"/>
      <c r="PT81" s="41"/>
      <c r="PU81" s="41"/>
      <c r="PV81" s="41"/>
      <c r="PW81" s="41"/>
      <c r="PX81" s="41"/>
      <c r="PY81" s="41"/>
      <c r="PZ81" s="41"/>
      <c r="QA81" s="41"/>
      <c r="QB81" s="41"/>
      <c r="QC81" s="41"/>
      <c r="QD81" s="41"/>
      <c r="QE81" s="41"/>
      <c r="QF81" s="41"/>
      <c r="QG81" s="41"/>
      <c r="QH81" s="41"/>
      <c r="QI81" s="41"/>
      <c r="QJ81" s="41"/>
      <c r="QK81" s="41"/>
      <c r="QL81" s="41"/>
      <c r="QM81" s="41"/>
      <c r="QN81" s="41"/>
      <c r="QO81" s="41"/>
      <c r="QP81" s="41"/>
      <c r="QQ81" s="41"/>
      <c r="QR81" s="41"/>
      <c r="QS81" s="41"/>
      <c r="QT81" s="41"/>
      <c r="QU81" s="41"/>
      <c r="QV81" s="41"/>
      <c r="QW81" s="41"/>
      <c r="QX81" s="41"/>
      <c r="QY81" s="41"/>
      <c r="QZ81" s="41"/>
      <c r="RA81" s="41"/>
      <c r="RB81" s="41"/>
      <c r="RC81" s="41"/>
      <c r="RD81" s="41"/>
      <c r="RE81" s="41"/>
      <c r="RF81" s="41"/>
      <c r="RG81" s="41"/>
      <c r="RH81" s="41"/>
      <c r="RI81" s="41"/>
      <c r="RJ81" s="41"/>
      <c r="RK81" s="41"/>
      <c r="RL81" s="41"/>
      <c r="RM81" s="41"/>
      <c r="RN81" s="41"/>
      <c r="RO81" s="41"/>
      <c r="RP81" s="41"/>
      <c r="RQ81" s="41"/>
      <c r="RR81" s="41"/>
      <c r="RS81" s="41"/>
      <c r="RT81" s="41"/>
      <c r="RU81" s="41"/>
      <c r="RV81" s="41"/>
      <c r="RW81" s="41"/>
      <c r="RX81" s="41"/>
      <c r="RY81" s="41"/>
      <c r="RZ81" s="41"/>
      <c r="SA81" s="41"/>
      <c r="SB81" s="41"/>
      <c r="SC81" s="41"/>
      <c r="SD81" s="41"/>
      <c r="SE81" s="41"/>
      <c r="SF81" s="41"/>
      <c r="SG81" s="41"/>
      <c r="SH81" s="41"/>
      <c r="SI81" s="41"/>
      <c r="SJ81" s="41"/>
    </row>
    <row r="82" spans="1:504" ht="15" x14ac:dyDescent="0.25">
      <c r="A82" s="34" t="s">
        <v>97</v>
      </c>
      <c r="B82" s="36">
        <f>SUM(B83:B89)</f>
        <v>0</v>
      </c>
      <c r="C82" s="36"/>
      <c r="D82" s="36"/>
      <c r="E82" s="36">
        <f t="shared" ref="E82:K82" si="21">SUM(E83:E89)</f>
        <v>0</v>
      </c>
      <c r="F82" s="36">
        <f t="shared" si="13"/>
        <v>0</v>
      </c>
      <c r="G82" s="36">
        <f t="shared" si="21"/>
        <v>0</v>
      </c>
      <c r="H82" s="36">
        <f t="shared" si="21"/>
        <v>0</v>
      </c>
      <c r="I82" s="36">
        <f t="shared" si="18"/>
        <v>0</v>
      </c>
      <c r="J82" s="36">
        <f t="shared" si="21"/>
        <v>0</v>
      </c>
      <c r="K82" s="36">
        <f t="shared" si="21"/>
        <v>0</v>
      </c>
      <c r="L82" s="36">
        <f t="shared" si="19"/>
        <v>0</v>
      </c>
      <c r="M82" s="36">
        <f t="shared" si="14"/>
        <v>0</v>
      </c>
      <c r="N82" s="127"/>
    </row>
    <row r="83" spans="1:504" s="4" customFormat="1" ht="15" x14ac:dyDescent="0.25">
      <c r="A83" s="31" t="s">
        <v>60</v>
      </c>
      <c r="B83" s="17">
        <v>0</v>
      </c>
      <c r="C83" s="17"/>
      <c r="D83" s="17"/>
      <c r="E83" s="36"/>
      <c r="F83" s="17">
        <f t="shared" si="13"/>
        <v>0</v>
      </c>
      <c r="G83" s="17"/>
      <c r="H83" s="18"/>
      <c r="I83" s="18">
        <f t="shared" si="18"/>
        <v>0</v>
      </c>
      <c r="J83" s="17"/>
      <c r="K83" s="17"/>
      <c r="L83" s="36">
        <f t="shared" si="19"/>
        <v>0</v>
      </c>
      <c r="M83" s="36">
        <f t="shared" si="14"/>
        <v>0</v>
      </c>
      <c r="N83" s="122"/>
    </row>
    <row r="84" spans="1:504" s="4" customFormat="1" ht="15" x14ac:dyDescent="0.25">
      <c r="A84" s="31" t="s">
        <v>61</v>
      </c>
      <c r="B84" s="17"/>
      <c r="C84" s="17"/>
      <c r="D84" s="17"/>
      <c r="E84" s="36"/>
      <c r="F84" s="17">
        <f t="shared" si="13"/>
        <v>0</v>
      </c>
      <c r="G84" s="17"/>
      <c r="H84" s="18"/>
      <c r="I84" s="18">
        <f t="shared" si="18"/>
        <v>0</v>
      </c>
      <c r="J84" s="17"/>
      <c r="K84" s="17"/>
      <c r="L84" s="36">
        <f t="shared" si="19"/>
        <v>0</v>
      </c>
      <c r="M84" s="36">
        <f t="shared" si="14"/>
        <v>0</v>
      </c>
      <c r="N84" s="122"/>
    </row>
    <row r="85" spans="1:504" s="4" customFormat="1" ht="15" x14ac:dyDescent="0.25">
      <c r="A85" s="31" t="s">
        <v>62</v>
      </c>
      <c r="B85" s="17"/>
      <c r="C85" s="17"/>
      <c r="D85" s="17"/>
      <c r="E85" s="36"/>
      <c r="F85" s="17">
        <f t="shared" si="13"/>
        <v>0</v>
      </c>
      <c r="G85" s="17"/>
      <c r="H85" s="18"/>
      <c r="I85" s="18">
        <f t="shared" si="18"/>
        <v>0</v>
      </c>
      <c r="J85" s="17"/>
      <c r="K85" s="17"/>
      <c r="L85" s="36">
        <f t="shared" si="19"/>
        <v>0</v>
      </c>
      <c r="M85" s="36">
        <f t="shared" si="14"/>
        <v>0</v>
      </c>
      <c r="N85" s="122"/>
    </row>
    <row r="86" spans="1:504" s="4" customFormat="1" ht="15" x14ac:dyDescent="0.25">
      <c r="A86" s="31" t="s">
        <v>63</v>
      </c>
      <c r="B86" s="17"/>
      <c r="C86" s="17"/>
      <c r="D86" s="17"/>
      <c r="E86" s="36"/>
      <c r="F86" s="17">
        <f t="shared" si="13"/>
        <v>0</v>
      </c>
      <c r="G86" s="17"/>
      <c r="H86" s="18"/>
      <c r="I86" s="18">
        <f t="shared" si="18"/>
        <v>0</v>
      </c>
      <c r="J86" s="17"/>
      <c r="K86" s="17"/>
      <c r="L86" s="17">
        <f t="shared" si="19"/>
        <v>0</v>
      </c>
      <c r="M86" s="17">
        <f t="shared" si="14"/>
        <v>0</v>
      </c>
      <c r="N86" s="122"/>
    </row>
    <row r="87" spans="1:504" s="4" customFormat="1" ht="15" x14ac:dyDescent="0.25">
      <c r="A87" s="31" t="s">
        <v>64</v>
      </c>
      <c r="B87" s="17"/>
      <c r="C87" s="17"/>
      <c r="D87" s="17"/>
      <c r="E87" s="36"/>
      <c r="F87" s="17">
        <f t="shared" si="13"/>
        <v>0</v>
      </c>
      <c r="G87" s="17"/>
      <c r="H87" s="18"/>
      <c r="I87" s="18">
        <f t="shared" si="18"/>
        <v>0</v>
      </c>
      <c r="J87" s="17"/>
      <c r="K87" s="17"/>
      <c r="L87" s="17">
        <f t="shared" si="19"/>
        <v>0</v>
      </c>
      <c r="M87" s="17">
        <f t="shared" si="14"/>
        <v>0</v>
      </c>
      <c r="N87" s="122"/>
    </row>
    <row r="88" spans="1:504" s="4" customFormat="1" ht="15" x14ac:dyDescent="0.25">
      <c r="A88" s="31" t="s">
        <v>65</v>
      </c>
      <c r="B88" s="17"/>
      <c r="C88" s="17"/>
      <c r="D88" s="17"/>
      <c r="E88" s="36"/>
      <c r="F88" s="17">
        <f t="shared" si="13"/>
        <v>0</v>
      </c>
      <c r="G88" s="17"/>
      <c r="H88" s="18"/>
      <c r="I88" s="18">
        <f t="shared" si="18"/>
        <v>0</v>
      </c>
      <c r="J88" s="17"/>
      <c r="K88" s="17"/>
      <c r="L88" s="36">
        <f t="shared" si="19"/>
        <v>0</v>
      </c>
      <c r="M88" s="36">
        <f t="shared" si="14"/>
        <v>0</v>
      </c>
      <c r="N88" s="122"/>
    </row>
    <row r="89" spans="1:504" s="4" customFormat="1" ht="15" x14ac:dyDescent="0.25">
      <c r="A89" s="31" t="s">
        <v>55</v>
      </c>
      <c r="B89" s="17"/>
      <c r="C89" s="17"/>
      <c r="D89" s="17"/>
      <c r="E89" s="36"/>
      <c r="F89" s="17">
        <f t="shared" si="13"/>
        <v>0</v>
      </c>
      <c r="G89" s="17"/>
      <c r="H89" s="18"/>
      <c r="I89" s="18">
        <f t="shared" si="18"/>
        <v>0</v>
      </c>
      <c r="J89" s="17"/>
      <c r="K89" s="17"/>
      <c r="L89" s="36">
        <f t="shared" si="19"/>
        <v>0</v>
      </c>
      <c r="M89" s="36">
        <f t="shared" si="14"/>
        <v>0</v>
      </c>
      <c r="N89" s="126"/>
    </row>
    <row r="90" spans="1:504" s="4" customFormat="1" ht="25.5" x14ac:dyDescent="0.25">
      <c r="A90" s="34" t="s">
        <v>49</v>
      </c>
      <c r="B90" s="35">
        <v>5184</v>
      </c>
      <c r="C90" s="35"/>
      <c r="D90" s="35"/>
      <c r="E90" s="36"/>
      <c r="F90" s="17">
        <f t="shared" si="13"/>
        <v>0</v>
      </c>
      <c r="G90" s="17"/>
      <c r="H90" s="158"/>
      <c r="I90" s="18">
        <f t="shared" si="18"/>
        <v>0</v>
      </c>
      <c r="J90" s="35"/>
      <c r="K90" s="35"/>
      <c r="L90" s="36">
        <f t="shared" si="19"/>
        <v>0</v>
      </c>
      <c r="M90" s="36">
        <f t="shared" si="14"/>
        <v>0</v>
      </c>
      <c r="N90" s="122"/>
    </row>
    <row r="91" spans="1:504" s="4" customFormat="1" ht="76.5" x14ac:dyDescent="0.25">
      <c r="A91" s="31" t="s">
        <v>66</v>
      </c>
      <c r="B91" s="36">
        <f>SUM(B92:B95)</f>
        <v>0</v>
      </c>
      <c r="C91" s="36">
        <f t="shared" ref="C91:K91" si="22">SUM(C92:C95)</f>
        <v>0</v>
      </c>
      <c r="D91" s="36">
        <f t="shared" si="22"/>
        <v>0</v>
      </c>
      <c r="E91" s="36">
        <f t="shared" si="22"/>
        <v>0</v>
      </c>
      <c r="F91" s="36">
        <f t="shared" si="13"/>
        <v>0</v>
      </c>
      <c r="G91" s="36">
        <f t="shared" si="22"/>
        <v>0</v>
      </c>
      <c r="H91" s="36">
        <f t="shared" si="22"/>
        <v>0</v>
      </c>
      <c r="I91" s="36">
        <f t="shared" si="18"/>
        <v>0</v>
      </c>
      <c r="J91" s="36">
        <f t="shared" si="22"/>
        <v>0</v>
      </c>
      <c r="K91" s="36">
        <f t="shared" si="22"/>
        <v>0</v>
      </c>
      <c r="L91" s="36">
        <f t="shared" si="19"/>
        <v>0</v>
      </c>
      <c r="M91" s="36">
        <f t="shared" si="14"/>
        <v>0</v>
      </c>
      <c r="N91" s="127"/>
    </row>
    <row r="92" spans="1:504" s="4" customFormat="1" ht="15" x14ac:dyDescent="0.25">
      <c r="A92" s="34" t="s">
        <v>57</v>
      </c>
      <c r="B92" s="17"/>
      <c r="C92" s="17"/>
      <c r="D92" s="12"/>
      <c r="E92" s="36"/>
      <c r="F92" s="17">
        <f t="shared" si="13"/>
        <v>0</v>
      </c>
      <c r="G92" s="17"/>
      <c r="H92" s="18"/>
      <c r="I92" s="18">
        <f t="shared" si="18"/>
        <v>0</v>
      </c>
      <c r="J92" s="17"/>
      <c r="K92" s="17"/>
      <c r="L92" s="17">
        <f t="shared" si="19"/>
        <v>0</v>
      </c>
      <c r="M92" s="17">
        <f t="shared" si="14"/>
        <v>0</v>
      </c>
      <c r="N92" s="122"/>
    </row>
    <row r="93" spans="1:504" s="4" customFormat="1" ht="15" x14ac:dyDescent="0.25">
      <c r="A93" s="43"/>
      <c r="B93" s="17"/>
      <c r="C93" s="17"/>
      <c r="D93" s="17"/>
      <c r="E93" s="17"/>
      <c r="F93" s="17">
        <f t="shared" si="13"/>
        <v>0</v>
      </c>
      <c r="G93" s="17"/>
      <c r="H93" s="18"/>
      <c r="I93" s="18">
        <f t="shared" si="18"/>
        <v>0</v>
      </c>
      <c r="J93" s="17"/>
      <c r="K93" s="17"/>
      <c r="L93" s="17">
        <f t="shared" si="19"/>
        <v>0</v>
      </c>
      <c r="M93" s="17">
        <f t="shared" si="14"/>
        <v>0</v>
      </c>
      <c r="N93" s="122"/>
    </row>
    <row r="94" spans="1:504" s="4" customFormat="1" ht="15" x14ac:dyDescent="0.25">
      <c r="A94" s="43"/>
      <c r="B94" s="17"/>
      <c r="C94" s="17"/>
      <c r="D94" s="17"/>
      <c r="E94" s="17"/>
      <c r="F94" s="17">
        <f t="shared" si="13"/>
        <v>0</v>
      </c>
      <c r="G94" s="17"/>
      <c r="H94" s="18"/>
      <c r="I94" s="18">
        <f t="shared" si="18"/>
        <v>0</v>
      </c>
      <c r="J94" s="17"/>
      <c r="K94" s="17"/>
      <c r="L94" s="17">
        <f t="shared" si="19"/>
        <v>0</v>
      </c>
      <c r="M94" s="17">
        <f t="shared" si="14"/>
        <v>0</v>
      </c>
      <c r="N94" s="122"/>
    </row>
    <row r="95" spans="1:504" s="4" customFormat="1" ht="15" x14ac:dyDescent="0.25">
      <c r="A95" s="34"/>
      <c r="B95" s="17"/>
      <c r="C95" s="17"/>
      <c r="D95" s="17"/>
      <c r="E95" s="17"/>
      <c r="F95" s="17">
        <f t="shared" si="13"/>
        <v>0</v>
      </c>
      <c r="G95" s="17"/>
      <c r="H95" s="18"/>
      <c r="I95" s="18">
        <f t="shared" si="18"/>
        <v>0</v>
      </c>
      <c r="J95" s="17"/>
      <c r="K95" s="17"/>
      <c r="L95" s="17">
        <f t="shared" si="19"/>
        <v>0</v>
      </c>
      <c r="M95" s="17">
        <f t="shared" si="14"/>
        <v>0</v>
      </c>
      <c r="N95" s="122"/>
    </row>
    <row r="96" spans="1:504" s="4" customFormat="1" ht="25.5" x14ac:dyDescent="0.25">
      <c r="A96" s="34" t="s">
        <v>49</v>
      </c>
      <c r="B96" s="17"/>
      <c r="C96" s="17"/>
      <c r="D96" s="17"/>
      <c r="E96" s="17"/>
      <c r="F96" s="17">
        <f t="shared" si="13"/>
        <v>0</v>
      </c>
      <c r="G96" s="17"/>
      <c r="H96" s="18"/>
      <c r="I96" s="18">
        <f t="shared" si="18"/>
        <v>0</v>
      </c>
      <c r="J96" s="17"/>
      <c r="K96" s="17"/>
      <c r="L96" s="17">
        <f t="shared" si="19"/>
        <v>0</v>
      </c>
      <c r="M96" s="17">
        <f t="shared" si="14"/>
        <v>0</v>
      </c>
      <c r="N96" s="122"/>
    </row>
    <row r="97" spans="1:14" s="4" customFormat="1" ht="15" x14ac:dyDescent="0.25">
      <c r="A97" s="34"/>
      <c r="B97" s="17"/>
      <c r="C97" s="17"/>
      <c r="D97" s="17"/>
      <c r="E97" s="17"/>
      <c r="F97" s="17">
        <f t="shared" si="13"/>
        <v>0</v>
      </c>
      <c r="G97" s="17"/>
      <c r="H97" s="18"/>
      <c r="I97" s="18">
        <f t="shared" si="18"/>
        <v>0</v>
      </c>
      <c r="J97" s="17"/>
      <c r="K97" s="17"/>
      <c r="L97" s="17">
        <f t="shared" si="19"/>
        <v>0</v>
      </c>
      <c r="M97" s="17">
        <f t="shared" si="14"/>
        <v>0</v>
      </c>
      <c r="N97" s="122"/>
    </row>
    <row r="98" spans="1:14" s="4" customFormat="1" ht="63.75" x14ac:dyDescent="0.25">
      <c r="A98" s="44" t="s">
        <v>67</v>
      </c>
      <c r="B98" s="45">
        <f>SUM(B99:B105)</f>
        <v>296508.18</v>
      </c>
      <c r="C98" s="45">
        <f t="shared" ref="C98:K98" si="23">SUM(C99:C105)</f>
        <v>333883.95</v>
      </c>
      <c r="D98" s="45">
        <f t="shared" si="23"/>
        <v>333883.95</v>
      </c>
      <c r="E98" s="45">
        <f t="shared" si="23"/>
        <v>80219.26999999999</v>
      </c>
      <c r="F98" s="45">
        <f t="shared" si="13"/>
        <v>0</v>
      </c>
      <c r="G98" s="45">
        <f t="shared" si="23"/>
        <v>0</v>
      </c>
      <c r="H98" s="45">
        <f t="shared" si="23"/>
        <v>0</v>
      </c>
      <c r="I98" s="45">
        <f t="shared" si="18"/>
        <v>0</v>
      </c>
      <c r="J98" s="45">
        <f t="shared" si="23"/>
        <v>0</v>
      </c>
      <c r="K98" s="45">
        <f t="shared" si="23"/>
        <v>0</v>
      </c>
      <c r="L98" s="45">
        <f t="shared" si="19"/>
        <v>0</v>
      </c>
      <c r="M98" s="45">
        <f t="shared" si="14"/>
        <v>333883.95</v>
      </c>
      <c r="N98" s="129"/>
    </row>
    <row r="99" spans="1:14" s="4" customFormat="1" ht="15" x14ac:dyDescent="0.25">
      <c r="A99" s="31" t="s">
        <v>214</v>
      </c>
      <c r="B99" s="17">
        <v>104610.21</v>
      </c>
      <c r="C99" s="17">
        <v>114000</v>
      </c>
      <c r="D99" s="17">
        <v>114000</v>
      </c>
      <c r="E99" s="17">
        <v>27356.7</v>
      </c>
      <c r="F99" s="17">
        <f t="shared" si="13"/>
        <v>0</v>
      </c>
      <c r="G99" s="17"/>
      <c r="H99" s="18"/>
      <c r="I99" s="18">
        <f t="shared" si="18"/>
        <v>0</v>
      </c>
      <c r="J99" s="17"/>
      <c r="K99" s="17"/>
      <c r="L99" s="17">
        <f t="shared" si="19"/>
        <v>0</v>
      </c>
      <c r="M99" s="17">
        <f t="shared" si="14"/>
        <v>114000</v>
      </c>
      <c r="N99" s="122"/>
    </row>
    <row r="100" spans="1:14" s="4" customFormat="1" ht="15" x14ac:dyDescent="0.25">
      <c r="A100" s="31" t="s">
        <v>215</v>
      </c>
      <c r="B100" s="17">
        <v>175342.59</v>
      </c>
      <c r="C100" s="17">
        <v>203000</v>
      </c>
      <c r="D100" s="17">
        <v>203000</v>
      </c>
      <c r="E100" s="17">
        <v>48466.67</v>
      </c>
      <c r="F100" s="17">
        <f t="shared" si="13"/>
        <v>0</v>
      </c>
      <c r="G100" s="17"/>
      <c r="H100" s="18"/>
      <c r="I100" s="18">
        <f t="shared" si="18"/>
        <v>0</v>
      </c>
      <c r="J100" s="17"/>
      <c r="K100" s="17"/>
      <c r="L100" s="17">
        <f t="shared" si="19"/>
        <v>0</v>
      </c>
      <c r="M100" s="17">
        <f t="shared" si="14"/>
        <v>203000</v>
      </c>
      <c r="N100" s="122"/>
    </row>
    <row r="101" spans="1:14" s="4" customFormat="1" ht="15" x14ac:dyDescent="0.25">
      <c r="A101" s="31" t="s">
        <v>216</v>
      </c>
      <c r="B101" s="17">
        <v>16555.38</v>
      </c>
      <c r="C101" s="17">
        <v>16883.95</v>
      </c>
      <c r="D101" s="17">
        <v>16883.95</v>
      </c>
      <c r="E101" s="17">
        <v>4395.8999999999996</v>
      </c>
      <c r="F101" s="17">
        <f t="shared" si="13"/>
        <v>0</v>
      </c>
      <c r="G101" s="17"/>
      <c r="H101" s="18"/>
      <c r="I101" s="18">
        <f t="shared" si="18"/>
        <v>0</v>
      </c>
      <c r="J101" s="17"/>
      <c r="K101" s="17"/>
      <c r="L101" s="17">
        <f t="shared" si="19"/>
        <v>0</v>
      </c>
      <c r="M101" s="17">
        <f t="shared" si="14"/>
        <v>16883.95</v>
      </c>
      <c r="N101" s="122"/>
    </row>
    <row r="102" spans="1:14" s="4" customFormat="1" ht="15" x14ac:dyDescent="0.25">
      <c r="A102" s="31"/>
      <c r="B102" s="17"/>
      <c r="C102" s="17"/>
      <c r="D102" s="17"/>
      <c r="E102" s="17"/>
      <c r="F102" s="17">
        <f t="shared" si="13"/>
        <v>0</v>
      </c>
      <c r="G102" s="17"/>
      <c r="H102" s="18"/>
      <c r="I102" s="18">
        <f t="shared" si="18"/>
        <v>0</v>
      </c>
      <c r="J102" s="17"/>
      <c r="K102" s="17"/>
      <c r="L102" s="17">
        <f t="shared" si="19"/>
        <v>0</v>
      </c>
      <c r="M102" s="17">
        <f t="shared" si="14"/>
        <v>0</v>
      </c>
      <c r="N102" s="122"/>
    </row>
    <row r="103" spans="1:14" s="4" customFormat="1" ht="15" x14ac:dyDescent="0.25">
      <c r="A103" s="31"/>
      <c r="B103" s="17"/>
      <c r="C103" s="17"/>
      <c r="D103" s="17"/>
      <c r="E103" s="17"/>
      <c r="F103" s="17">
        <f t="shared" si="13"/>
        <v>0</v>
      </c>
      <c r="G103" s="17"/>
      <c r="H103" s="18"/>
      <c r="I103" s="18">
        <f t="shared" si="18"/>
        <v>0</v>
      </c>
      <c r="J103" s="17"/>
      <c r="K103" s="17"/>
      <c r="L103" s="17">
        <f t="shared" si="19"/>
        <v>0</v>
      </c>
      <c r="M103" s="17">
        <f t="shared" si="14"/>
        <v>0</v>
      </c>
      <c r="N103" s="126"/>
    </row>
    <row r="104" spans="1:14" s="4" customFormat="1" ht="15" x14ac:dyDescent="0.25">
      <c r="A104" s="31"/>
      <c r="B104" s="17"/>
      <c r="C104" s="17"/>
      <c r="D104" s="17"/>
      <c r="E104" s="17"/>
      <c r="F104" s="17">
        <f t="shared" si="13"/>
        <v>0</v>
      </c>
      <c r="G104" s="17"/>
      <c r="H104" s="18"/>
      <c r="I104" s="18">
        <f t="shared" si="18"/>
        <v>0</v>
      </c>
      <c r="J104" s="17"/>
      <c r="K104" s="17"/>
      <c r="L104" s="17">
        <f t="shared" si="19"/>
        <v>0</v>
      </c>
      <c r="M104" s="17">
        <f t="shared" si="14"/>
        <v>0</v>
      </c>
      <c r="N104" s="126"/>
    </row>
    <row r="105" spans="1:14" s="4" customFormat="1" ht="15" x14ac:dyDescent="0.25">
      <c r="A105" s="31"/>
      <c r="B105" s="17"/>
      <c r="C105" s="17"/>
      <c r="D105" s="17"/>
      <c r="E105" s="17"/>
      <c r="F105" s="17">
        <f t="shared" si="13"/>
        <v>0</v>
      </c>
      <c r="G105" s="17"/>
      <c r="H105" s="18"/>
      <c r="I105" s="18">
        <f t="shared" si="18"/>
        <v>0</v>
      </c>
      <c r="J105" s="17"/>
      <c r="K105" s="17"/>
      <c r="L105" s="17">
        <f t="shared" si="19"/>
        <v>0</v>
      </c>
      <c r="M105" s="17">
        <f t="shared" si="14"/>
        <v>0</v>
      </c>
      <c r="N105" s="126"/>
    </row>
    <row r="106" spans="1:14" s="4" customFormat="1" ht="25.5" x14ac:dyDescent="0.25">
      <c r="A106" s="34" t="s">
        <v>49</v>
      </c>
      <c r="B106" s="35">
        <v>16555.38</v>
      </c>
      <c r="C106" s="17">
        <v>16883.95</v>
      </c>
      <c r="D106" s="17">
        <v>16883.95</v>
      </c>
      <c r="E106" s="21">
        <v>4395.8999999999996</v>
      </c>
      <c r="F106" s="17">
        <f t="shared" si="13"/>
        <v>0</v>
      </c>
      <c r="G106" s="17"/>
      <c r="H106" s="18"/>
      <c r="I106" s="18">
        <f t="shared" si="18"/>
        <v>0</v>
      </c>
      <c r="J106" s="17"/>
      <c r="K106" s="17"/>
      <c r="L106" s="17">
        <f t="shared" si="19"/>
        <v>0</v>
      </c>
      <c r="M106" s="17">
        <f t="shared" si="14"/>
        <v>16883.95</v>
      </c>
      <c r="N106" s="122"/>
    </row>
    <row r="107" spans="1:14" s="4" customFormat="1" ht="15" x14ac:dyDescent="0.25">
      <c r="A107" s="31"/>
      <c r="B107" s="17"/>
      <c r="C107" s="17"/>
      <c r="D107" s="17"/>
      <c r="E107" s="17"/>
      <c r="F107" s="17">
        <f t="shared" si="13"/>
        <v>0</v>
      </c>
      <c r="G107" s="17"/>
      <c r="H107" s="18"/>
      <c r="I107" s="18">
        <f t="shared" si="18"/>
        <v>0</v>
      </c>
      <c r="J107" s="17"/>
      <c r="K107" s="17"/>
      <c r="L107" s="17">
        <f t="shared" si="19"/>
        <v>0</v>
      </c>
      <c r="M107" s="17">
        <f t="shared" si="14"/>
        <v>0</v>
      </c>
      <c r="N107" s="122"/>
    </row>
    <row r="108" spans="1:14" s="4" customFormat="1" ht="25.5" x14ac:dyDescent="0.25">
      <c r="A108" s="31" t="s">
        <v>68</v>
      </c>
      <c r="B108" s="17"/>
      <c r="C108" s="17"/>
      <c r="D108" s="17"/>
      <c r="E108" s="17"/>
      <c r="F108" s="17">
        <f t="shared" si="13"/>
        <v>0</v>
      </c>
      <c r="G108" s="17"/>
      <c r="H108" s="18"/>
      <c r="I108" s="18">
        <f t="shared" si="18"/>
        <v>0</v>
      </c>
      <c r="J108" s="17"/>
      <c r="K108" s="17"/>
      <c r="L108" s="17">
        <f t="shared" si="19"/>
        <v>0</v>
      </c>
      <c r="M108" s="17">
        <f t="shared" si="14"/>
        <v>0</v>
      </c>
      <c r="N108" s="122"/>
    </row>
    <row r="109" spans="1:14" s="4" customFormat="1" ht="38.25" x14ac:dyDescent="0.25">
      <c r="A109" s="31" t="s">
        <v>69</v>
      </c>
      <c r="B109" s="17"/>
      <c r="C109" s="17"/>
      <c r="D109" s="17"/>
      <c r="E109" s="17"/>
      <c r="F109" s="17">
        <f t="shared" si="13"/>
        <v>0</v>
      </c>
      <c r="G109" s="17"/>
      <c r="H109" s="18"/>
      <c r="I109" s="18">
        <f t="shared" si="18"/>
        <v>0</v>
      </c>
      <c r="J109" s="17"/>
      <c r="K109" s="17"/>
      <c r="L109" s="17">
        <f t="shared" si="19"/>
        <v>0</v>
      </c>
      <c r="M109" s="17">
        <f t="shared" si="14"/>
        <v>0</v>
      </c>
      <c r="N109" s="122"/>
    </row>
    <row r="110" spans="1:14" s="4" customFormat="1" ht="25.5" x14ac:dyDescent="0.25">
      <c r="A110" s="34" t="s">
        <v>49</v>
      </c>
      <c r="B110" s="17"/>
      <c r="C110" s="17"/>
      <c r="D110" s="17"/>
      <c r="E110" s="17"/>
      <c r="F110" s="17">
        <f t="shared" si="13"/>
        <v>0</v>
      </c>
      <c r="G110" s="17"/>
      <c r="H110" s="18"/>
      <c r="I110" s="18">
        <f t="shared" si="18"/>
        <v>0</v>
      </c>
      <c r="J110" s="17"/>
      <c r="K110" s="17"/>
      <c r="L110" s="17">
        <f t="shared" si="19"/>
        <v>0</v>
      </c>
      <c r="M110" s="17">
        <f t="shared" si="14"/>
        <v>0</v>
      </c>
      <c r="N110" s="122"/>
    </row>
    <row r="111" spans="1:14" s="4" customFormat="1" ht="51" x14ac:dyDescent="0.25">
      <c r="A111" s="31" t="s">
        <v>70</v>
      </c>
      <c r="B111" s="17">
        <f>B113+B114+B115</f>
        <v>0</v>
      </c>
      <c r="C111" s="17">
        <f t="shared" ref="C111:K111" si="24">C113+C114+C115</f>
        <v>0</v>
      </c>
      <c r="D111" s="17">
        <f t="shared" si="24"/>
        <v>0</v>
      </c>
      <c r="E111" s="17">
        <f t="shared" si="24"/>
        <v>0</v>
      </c>
      <c r="F111" s="17">
        <f t="shared" ref="F111:F184" si="25">G111+H111</f>
        <v>0</v>
      </c>
      <c r="G111" s="17">
        <f t="shared" si="24"/>
        <v>0</v>
      </c>
      <c r="H111" s="17">
        <f t="shared" si="24"/>
        <v>0</v>
      </c>
      <c r="I111" s="17">
        <f t="shared" si="18"/>
        <v>0</v>
      </c>
      <c r="J111" s="17">
        <f t="shared" si="24"/>
        <v>0</v>
      </c>
      <c r="K111" s="17">
        <f t="shared" si="24"/>
        <v>0</v>
      </c>
      <c r="L111" s="17">
        <f t="shared" si="19"/>
        <v>0</v>
      </c>
      <c r="M111" s="17">
        <f t="shared" ref="M111:M184" si="26">D111+L111</f>
        <v>0</v>
      </c>
      <c r="N111" s="127"/>
    </row>
    <row r="112" spans="1:14" s="4" customFormat="1" ht="15" x14ac:dyDescent="0.25">
      <c r="A112" s="34" t="s">
        <v>57</v>
      </c>
      <c r="B112" s="17"/>
      <c r="C112" s="17"/>
      <c r="D112" s="17"/>
      <c r="E112" s="17"/>
      <c r="F112" s="17">
        <f t="shared" si="25"/>
        <v>0</v>
      </c>
      <c r="G112" s="17"/>
      <c r="H112" s="18"/>
      <c r="I112" s="18">
        <f t="shared" si="18"/>
        <v>0</v>
      </c>
      <c r="J112" s="17"/>
      <c r="K112" s="17"/>
      <c r="L112" s="17">
        <f t="shared" si="19"/>
        <v>0</v>
      </c>
      <c r="M112" s="17">
        <f t="shared" si="26"/>
        <v>0</v>
      </c>
      <c r="N112" s="122"/>
    </row>
    <row r="113" spans="1:14" s="4" customFormat="1" ht="38.25" x14ac:dyDescent="0.25">
      <c r="A113" s="31" t="s">
        <v>71</v>
      </c>
      <c r="B113" s="17"/>
      <c r="C113" s="17"/>
      <c r="D113" s="17"/>
      <c r="E113" s="17"/>
      <c r="F113" s="17">
        <f t="shared" si="25"/>
        <v>0</v>
      </c>
      <c r="G113" s="17"/>
      <c r="H113" s="18"/>
      <c r="I113" s="18">
        <f t="shared" si="18"/>
        <v>0</v>
      </c>
      <c r="J113" s="17"/>
      <c r="K113" s="17"/>
      <c r="L113" s="17">
        <f t="shared" si="19"/>
        <v>0</v>
      </c>
      <c r="M113" s="17">
        <f t="shared" si="26"/>
        <v>0</v>
      </c>
      <c r="N113" s="122"/>
    </row>
    <row r="114" spans="1:14" s="4" customFormat="1" ht="15" x14ac:dyDescent="0.25">
      <c r="A114" s="31" t="s">
        <v>72</v>
      </c>
      <c r="B114" s="17"/>
      <c r="C114" s="17"/>
      <c r="D114" s="17"/>
      <c r="E114" s="17"/>
      <c r="F114" s="17">
        <f t="shared" si="25"/>
        <v>0</v>
      </c>
      <c r="G114" s="17"/>
      <c r="H114" s="18"/>
      <c r="I114" s="18">
        <f t="shared" si="18"/>
        <v>0</v>
      </c>
      <c r="J114" s="17"/>
      <c r="K114" s="17"/>
      <c r="L114" s="17">
        <f t="shared" si="19"/>
        <v>0</v>
      </c>
      <c r="M114" s="17">
        <f t="shared" si="26"/>
        <v>0</v>
      </c>
      <c r="N114" s="126"/>
    </row>
    <row r="115" spans="1:14" s="4" customFormat="1" ht="25.5" x14ac:dyDescent="0.25">
      <c r="A115" s="31" t="s">
        <v>73</v>
      </c>
      <c r="B115" s="17"/>
      <c r="C115" s="17"/>
      <c r="D115" s="17"/>
      <c r="E115" s="17"/>
      <c r="F115" s="17">
        <f t="shared" si="25"/>
        <v>0</v>
      </c>
      <c r="G115" s="17"/>
      <c r="H115" s="18"/>
      <c r="I115" s="18">
        <f t="shared" si="18"/>
        <v>0</v>
      </c>
      <c r="J115" s="17"/>
      <c r="K115" s="17"/>
      <c r="L115" s="17">
        <f t="shared" si="19"/>
        <v>0</v>
      </c>
      <c r="M115" s="17">
        <f t="shared" si="26"/>
        <v>0</v>
      </c>
      <c r="N115" s="126"/>
    </row>
    <row r="116" spans="1:14" s="4" customFormat="1" ht="25.5" x14ac:dyDescent="0.25">
      <c r="A116" s="34" t="s">
        <v>49</v>
      </c>
      <c r="B116" s="17"/>
      <c r="C116" s="17"/>
      <c r="D116" s="17"/>
      <c r="E116" s="17"/>
      <c r="F116" s="17">
        <f t="shared" si="25"/>
        <v>0</v>
      </c>
      <c r="G116" s="17"/>
      <c r="H116" s="18"/>
      <c r="I116" s="18">
        <f t="shared" si="18"/>
        <v>0</v>
      </c>
      <c r="J116" s="17"/>
      <c r="K116" s="17"/>
      <c r="L116" s="17">
        <f t="shared" si="19"/>
        <v>0</v>
      </c>
      <c r="M116" s="17">
        <f t="shared" si="26"/>
        <v>0</v>
      </c>
      <c r="N116" s="122"/>
    </row>
    <row r="117" spans="1:14" s="4" customFormat="1" ht="224.25" customHeight="1" x14ac:dyDescent="0.25">
      <c r="A117" s="78" t="s">
        <v>74</v>
      </c>
      <c r="B117" s="79">
        <f>B119+B120+B121+B122+B123+B124+B125+B126+B127</f>
        <v>1920344.81</v>
      </c>
      <c r="C117" s="79">
        <f t="shared" ref="C117:K117" si="27">C119+C120+C121+C122+C123+C124+C125+C126+C127</f>
        <v>861669.9</v>
      </c>
      <c r="D117" s="79">
        <f t="shared" si="27"/>
        <v>1039917.24</v>
      </c>
      <c r="E117" s="79">
        <f t="shared" si="27"/>
        <v>180951.38</v>
      </c>
      <c r="F117" s="79">
        <f t="shared" si="25"/>
        <v>38105.770000000004</v>
      </c>
      <c r="G117" s="79">
        <f t="shared" si="27"/>
        <v>0</v>
      </c>
      <c r="H117" s="79">
        <f t="shared" si="27"/>
        <v>38105.770000000004</v>
      </c>
      <c r="I117" s="79">
        <f t="shared" si="18"/>
        <v>0</v>
      </c>
      <c r="J117" s="79">
        <f t="shared" si="27"/>
        <v>0</v>
      </c>
      <c r="K117" s="79">
        <f t="shared" si="27"/>
        <v>0</v>
      </c>
      <c r="L117" s="79">
        <f t="shared" si="19"/>
        <v>38105.770000000004</v>
      </c>
      <c r="M117" s="79">
        <f t="shared" si="26"/>
        <v>1078023.01</v>
      </c>
      <c r="N117" s="177" t="s">
        <v>224</v>
      </c>
    </row>
    <row r="118" spans="1:14" s="4" customFormat="1" ht="15" x14ac:dyDescent="0.25">
      <c r="A118" s="173" t="s">
        <v>57</v>
      </c>
      <c r="B118" s="35"/>
      <c r="C118" s="35"/>
      <c r="D118" s="105"/>
      <c r="E118" s="35"/>
      <c r="F118" s="35">
        <f t="shared" si="25"/>
        <v>0</v>
      </c>
      <c r="G118" s="35"/>
      <c r="H118" s="158"/>
      <c r="I118" s="158">
        <f t="shared" si="18"/>
        <v>0</v>
      </c>
      <c r="J118" s="158"/>
      <c r="K118" s="158"/>
      <c r="L118" s="79">
        <f t="shared" si="19"/>
        <v>0</v>
      </c>
      <c r="M118" s="79">
        <f t="shared" si="26"/>
        <v>0</v>
      </c>
      <c r="N118" s="126"/>
    </row>
    <row r="119" spans="1:14" s="4" customFormat="1" ht="15" x14ac:dyDescent="0.25">
      <c r="A119" s="78" t="s">
        <v>75</v>
      </c>
      <c r="B119" s="35">
        <v>25484</v>
      </c>
      <c r="C119" s="35">
        <v>30000</v>
      </c>
      <c r="D119" s="35">
        <v>30000</v>
      </c>
      <c r="E119" s="35">
        <v>4734.1899999999996</v>
      </c>
      <c r="F119" s="35">
        <f t="shared" si="25"/>
        <v>0</v>
      </c>
      <c r="G119" s="35"/>
      <c r="H119" s="158"/>
      <c r="I119" s="158">
        <f t="shared" si="18"/>
        <v>0</v>
      </c>
      <c r="J119" s="35"/>
      <c r="K119" s="35"/>
      <c r="L119" s="35">
        <f t="shared" si="19"/>
        <v>0</v>
      </c>
      <c r="M119" s="35">
        <f t="shared" si="26"/>
        <v>30000</v>
      </c>
      <c r="N119" s="126"/>
    </row>
    <row r="120" spans="1:14" s="4" customFormat="1" ht="15" x14ac:dyDescent="0.25">
      <c r="A120" s="78" t="s">
        <v>223</v>
      </c>
      <c r="B120" s="35">
        <v>43986.19</v>
      </c>
      <c r="C120" s="35">
        <v>5000</v>
      </c>
      <c r="D120" s="105">
        <v>41760</v>
      </c>
      <c r="E120" s="79"/>
      <c r="F120" s="35">
        <f t="shared" si="25"/>
        <v>0</v>
      </c>
      <c r="G120" s="35"/>
      <c r="H120" s="158"/>
      <c r="I120" s="158">
        <f t="shared" si="18"/>
        <v>0</v>
      </c>
      <c r="J120" s="35"/>
      <c r="K120" s="35"/>
      <c r="L120" s="35">
        <f t="shared" si="19"/>
        <v>0</v>
      </c>
      <c r="M120" s="35">
        <f t="shared" si="26"/>
        <v>41760</v>
      </c>
      <c r="N120" s="126"/>
    </row>
    <row r="121" spans="1:14" s="4" customFormat="1" ht="15" x14ac:dyDescent="0.25">
      <c r="A121" s="47" t="s">
        <v>76</v>
      </c>
      <c r="B121" s="48">
        <v>127600</v>
      </c>
      <c r="C121" s="48">
        <v>110000</v>
      </c>
      <c r="D121" s="48">
        <v>182000</v>
      </c>
      <c r="E121" s="48">
        <v>82643.89</v>
      </c>
      <c r="F121" s="48">
        <f t="shared" si="25"/>
        <v>0</v>
      </c>
      <c r="G121" s="48"/>
      <c r="H121" s="159"/>
      <c r="I121" s="159">
        <f t="shared" si="18"/>
        <v>0</v>
      </c>
      <c r="J121" s="159"/>
      <c r="K121" s="48"/>
      <c r="L121" s="48">
        <f t="shared" si="19"/>
        <v>0</v>
      </c>
      <c r="M121" s="48">
        <f t="shared" si="26"/>
        <v>182000</v>
      </c>
      <c r="N121" s="131"/>
    </row>
    <row r="122" spans="1:14" s="4" customFormat="1" ht="25.5" x14ac:dyDescent="0.25">
      <c r="A122" s="31" t="s">
        <v>77</v>
      </c>
      <c r="B122" s="17"/>
      <c r="C122" s="17"/>
      <c r="D122" s="17"/>
      <c r="E122" s="17"/>
      <c r="F122" s="17">
        <f t="shared" si="25"/>
        <v>0</v>
      </c>
      <c r="G122" s="17"/>
      <c r="H122" s="18"/>
      <c r="I122" s="18">
        <f t="shared" si="18"/>
        <v>0</v>
      </c>
      <c r="J122" s="17"/>
      <c r="K122" s="17"/>
      <c r="L122" s="17">
        <f t="shared" si="19"/>
        <v>0</v>
      </c>
      <c r="M122" s="17">
        <f t="shared" si="26"/>
        <v>0</v>
      </c>
      <c r="N122" s="122"/>
    </row>
    <row r="123" spans="1:14" s="4" customFormat="1" ht="32.25" customHeight="1" x14ac:dyDescent="0.25">
      <c r="A123" s="31" t="s">
        <v>78</v>
      </c>
      <c r="B123" s="17">
        <v>1329146.3700000001</v>
      </c>
      <c r="C123" s="17">
        <v>565592</v>
      </c>
      <c r="D123" s="17">
        <v>586753.67000000004</v>
      </c>
      <c r="E123" s="17">
        <v>41923.300000000003</v>
      </c>
      <c r="F123" s="17">
        <f t="shared" si="25"/>
        <v>13105.77</v>
      </c>
      <c r="G123" s="17"/>
      <c r="H123" s="18">
        <v>13105.77</v>
      </c>
      <c r="I123" s="18">
        <f t="shared" si="18"/>
        <v>0</v>
      </c>
      <c r="J123" s="17"/>
      <c r="K123" s="17"/>
      <c r="L123" s="17">
        <f t="shared" si="19"/>
        <v>13105.77</v>
      </c>
      <c r="M123" s="17">
        <f t="shared" si="26"/>
        <v>599859.44000000006</v>
      </c>
      <c r="N123" s="177"/>
    </row>
    <row r="124" spans="1:14" s="4" customFormat="1" ht="15" x14ac:dyDescent="0.25">
      <c r="A124" s="31" t="s">
        <v>72</v>
      </c>
      <c r="B124" s="17">
        <v>71247.149999999994</v>
      </c>
      <c r="C124" s="17">
        <v>24690</v>
      </c>
      <c r="D124" s="17">
        <v>32690</v>
      </c>
      <c r="E124" s="17">
        <v>12650</v>
      </c>
      <c r="F124" s="17">
        <f t="shared" si="25"/>
        <v>0</v>
      </c>
      <c r="G124" s="17"/>
      <c r="H124" s="18"/>
      <c r="I124" s="18">
        <f t="shared" si="18"/>
        <v>0</v>
      </c>
      <c r="J124" s="17"/>
      <c r="K124" s="17"/>
      <c r="L124" s="17">
        <f t="shared" si="19"/>
        <v>0</v>
      </c>
      <c r="M124" s="17">
        <f t="shared" si="26"/>
        <v>32690</v>
      </c>
      <c r="N124" s="122"/>
    </row>
    <row r="125" spans="1:14" s="4" customFormat="1" ht="15" x14ac:dyDescent="0.25">
      <c r="A125" s="31" t="s">
        <v>79</v>
      </c>
      <c r="B125" s="17"/>
      <c r="C125" s="17"/>
      <c r="D125" s="17"/>
      <c r="E125" s="17"/>
      <c r="F125" s="17">
        <f t="shared" si="25"/>
        <v>0</v>
      </c>
      <c r="G125" s="17"/>
      <c r="H125" s="18"/>
      <c r="I125" s="18">
        <f t="shared" si="18"/>
        <v>0</v>
      </c>
      <c r="J125" s="17"/>
      <c r="K125" s="17"/>
      <c r="L125" s="17">
        <f t="shared" si="19"/>
        <v>0</v>
      </c>
      <c r="M125" s="17">
        <f t="shared" si="26"/>
        <v>0</v>
      </c>
      <c r="N125" s="126"/>
    </row>
    <row r="126" spans="1:14" s="4" customFormat="1" ht="25.5" x14ac:dyDescent="0.25">
      <c r="A126" s="31" t="s">
        <v>80</v>
      </c>
      <c r="B126" s="17">
        <v>6000</v>
      </c>
      <c r="C126" s="17">
        <v>5000</v>
      </c>
      <c r="D126" s="17">
        <v>5000</v>
      </c>
      <c r="E126" s="17"/>
      <c r="F126" s="17">
        <f t="shared" si="25"/>
        <v>0</v>
      </c>
      <c r="G126" s="17"/>
      <c r="H126" s="18"/>
      <c r="I126" s="18">
        <f t="shared" si="18"/>
        <v>0</v>
      </c>
      <c r="J126" s="17"/>
      <c r="K126" s="17"/>
      <c r="L126" s="17">
        <f t="shared" si="19"/>
        <v>0</v>
      </c>
      <c r="M126" s="17">
        <f t="shared" si="26"/>
        <v>5000</v>
      </c>
      <c r="N126" s="126"/>
    </row>
    <row r="127" spans="1:14" s="4" customFormat="1" ht="25.5" x14ac:dyDescent="0.25">
      <c r="A127" s="31" t="s">
        <v>73</v>
      </c>
      <c r="B127" s="17">
        <v>316881.09999999998</v>
      </c>
      <c r="C127" s="17">
        <v>121387.9</v>
      </c>
      <c r="D127" s="17">
        <v>161713.57</v>
      </c>
      <c r="E127" s="17">
        <v>39000</v>
      </c>
      <c r="F127" s="17">
        <f t="shared" si="25"/>
        <v>25000</v>
      </c>
      <c r="G127" s="17"/>
      <c r="H127" s="18">
        <v>25000</v>
      </c>
      <c r="I127" s="18">
        <f t="shared" si="18"/>
        <v>0</v>
      </c>
      <c r="J127" s="17"/>
      <c r="K127" s="17"/>
      <c r="L127" s="17">
        <f t="shared" si="19"/>
        <v>25000</v>
      </c>
      <c r="M127" s="17">
        <f t="shared" si="26"/>
        <v>186713.57</v>
      </c>
      <c r="N127" s="126"/>
    </row>
    <row r="128" spans="1:14" s="4" customFormat="1" ht="15" x14ac:dyDescent="0.25">
      <c r="A128" s="34" t="s">
        <v>213</v>
      </c>
      <c r="B128" s="17">
        <f>B129+B130+B131+B132+B133+B134+B135+B136+B137</f>
        <v>294075.31</v>
      </c>
      <c r="C128" s="17">
        <f t="shared" ref="C128:K128" si="28">C129+C130+C131+C132+C133+C134+C135+C136+C137</f>
        <v>198087.9</v>
      </c>
      <c r="D128" s="17">
        <f>D129+D130+D131+D132+D133+D134+D135+D136+D137</f>
        <v>198087.9</v>
      </c>
      <c r="E128" s="17">
        <f t="shared" si="28"/>
        <v>45772.160000000003</v>
      </c>
      <c r="F128" s="17">
        <f t="shared" ref="F128:F138" si="29">G128+H128</f>
        <v>0</v>
      </c>
      <c r="G128" s="17">
        <f t="shared" si="28"/>
        <v>0</v>
      </c>
      <c r="H128" s="17">
        <f t="shared" si="28"/>
        <v>0</v>
      </c>
      <c r="I128" s="18">
        <f t="shared" ref="I128:I138" si="30">J128+K128</f>
        <v>0</v>
      </c>
      <c r="J128" s="17">
        <f t="shared" si="28"/>
        <v>0</v>
      </c>
      <c r="K128" s="17">
        <f t="shared" si="28"/>
        <v>0</v>
      </c>
      <c r="L128" s="17">
        <f t="shared" ref="L128:L138" si="31">I128+F128</f>
        <v>0</v>
      </c>
      <c r="M128" s="17">
        <f t="shared" ref="M128:M138" si="32">D128+L128</f>
        <v>198087.9</v>
      </c>
      <c r="N128" s="126"/>
    </row>
    <row r="129" spans="1:14" s="4" customFormat="1" ht="15" x14ac:dyDescent="0.25">
      <c r="A129" s="31" t="s">
        <v>75</v>
      </c>
      <c r="B129" s="17">
        <v>25484</v>
      </c>
      <c r="C129" s="17">
        <v>30000</v>
      </c>
      <c r="D129" s="17">
        <v>30000</v>
      </c>
      <c r="E129" s="17">
        <v>4734.1899999999996</v>
      </c>
      <c r="F129" s="17">
        <f t="shared" si="29"/>
        <v>0</v>
      </c>
      <c r="G129" s="17"/>
      <c r="H129" s="18"/>
      <c r="I129" s="18">
        <f t="shared" si="30"/>
        <v>0</v>
      </c>
      <c r="J129" s="17"/>
      <c r="K129" s="17"/>
      <c r="L129" s="17">
        <f t="shared" si="31"/>
        <v>0</v>
      </c>
      <c r="M129" s="17">
        <f t="shared" si="32"/>
        <v>30000</v>
      </c>
      <c r="N129" s="126"/>
    </row>
    <row r="130" spans="1:14" s="4" customFormat="1" ht="15" x14ac:dyDescent="0.25">
      <c r="A130" s="31" t="s">
        <v>222</v>
      </c>
      <c r="B130" s="17">
        <v>2226.19</v>
      </c>
      <c r="C130" s="17"/>
      <c r="D130" s="17"/>
      <c r="E130" s="17"/>
      <c r="F130" s="17">
        <f t="shared" si="29"/>
        <v>0</v>
      </c>
      <c r="G130" s="17"/>
      <c r="H130" s="18"/>
      <c r="I130" s="18">
        <f t="shared" si="30"/>
        <v>0</v>
      </c>
      <c r="J130" s="17"/>
      <c r="K130" s="17"/>
      <c r="L130" s="17">
        <f t="shared" si="31"/>
        <v>0</v>
      </c>
      <c r="M130" s="17">
        <f t="shared" si="32"/>
        <v>0</v>
      </c>
      <c r="N130" s="126"/>
    </row>
    <row r="131" spans="1:14" s="4" customFormat="1" ht="15" x14ac:dyDescent="0.25">
      <c r="A131" s="63" t="s">
        <v>76</v>
      </c>
      <c r="B131" s="17">
        <v>20000</v>
      </c>
      <c r="C131" s="17">
        <v>20000</v>
      </c>
      <c r="D131" s="17">
        <v>20000</v>
      </c>
      <c r="E131" s="17">
        <v>9387.9699999999993</v>
      </c>
      <c r="F131" s="17">
        <f t="shared" si="29"/>
        <v>0</v>
      </c>
      <c r="G131" s="17"/>
      <c r="H131" s="18"/>
      <c r="I131" s="18">
        <f t="shared" si="30"/>
        <v>0</v>
      </c>
      <c r="J131" s="17"/>
      <c r="K131" s="17"/>
      <c r="L131" s="17">
        <f t="shared" si="31"/>
        <v>0</v>
      </c>
      <c r="M131" s="17">
        <f t="shared" si="32"/>
        <v>20000</v>
      </c>
      <c r="N131" s="126"/>
    </row>
    <row r="132" spans="1:14" s="4" customFormat="1" ht="25.5" x14ac:dyDescent="0.25">
      <c r="A132" s="31" t="s">
        <v>77</v>
      </c>
      <c r="B132" s="17"/>
      <c r="C132" s="17"/>
      <c r="D132" s="17"/>
      <c r="E132" s="17"/>
      <c r="F132" s="17">
        <f t="shared" si="29"/>
        <v>0</v>
      </c>
      <c r="G132" s="17"/>
      <c r="H132" s="18"/>
      <c r="I132" s="18">
        <f t="shared" si="30"/>
        <v>0</v>
      </c>
      <c r="J132" s="17"/>
      <c r="K132" s="17"/>
      <c r="L132" s="17">
        <f t="shared" si="31"/>
        <v>0</v>
      </c>
      <c r="M132" s="17">
        <f t="shared" si="32"/>
        <v>0</v>
      </c>
      <c r="N132" s="126"/>
    </row>
    <row r="133" spans="1:14" s="4" customFormat="1" ht="25.5" x14ac:dyDescent="0.25">
      <c r="A133" s="31" t="s">
        <v>78</v>
      </c>
      <c r="B133" s="17">
        <v>21700</v>
      </c>
      <c r="C133" s="17">
        <v>15000</v>
      </c>
      <c r="D133" s="17">
        <v>15000</v>
      </c>
      <c r="E133" s="17"/>
      <c r="F133" s="17">
        <f t="shared" si="29"/>
        <v>0</v>
      </c>
      <c r="G133" s="17"/>
      <c r="H133" s="18"/>
      <c r="I133" s="18">
        <f t="shared" si="30"/>
        <v>0</v>
      </c>
      <c r="J133" s="17"/>
      <c r="K133" s="17"/>
      <c r="L133" s="17">
        <f t="shared" si="31"/>
        <v>0</v>
      </c>
      <c r="M133" s="17">
        <f t="shared" si="32"/>
        <v>15000</v>
      </c>
      <c r="N133" s="126"/>
    </row>
    <row r="134" spans="1:14" s="4" customFormat="1" ht="15" x14ac:dyDescent="0.25">
      <c r="A134" s="31" t="s">
        <v>72</v>
      </c>
      <c r="B134" s="17">
        <v>37731</v>
      </c>
      <c r="C134" s="17">
        <v>20000</v>
      </c>
      <c r="D134" s="17">
        <v>20000</v>
      </c>
      <c r="E134" s="17">
        <v>4650</v>
      </c>
      <c r="F134" s="17">
        <f t="shared" si="29"/>
        <v>0</v>
      </c>
      <c r="G134" s="17"/>
      <c r="H134" s="18"/>
      <c r="I134" s="18">
        <f t="shared" si="30"/>
        <v>0</v>
      </c>
      <c r="J134" s="17"/>
      <c r="K134" s="17"/>
      <c r="L134" s="17">
        <f t="shared" si="31"/>
        <v>0</v>
      </c>
      <c r="M134" s="17">
        <f t="shared" si="32"/>
        <v>20000</v>
      </c>
      <c r="N134" s="126"/>
    </row>
    <row r="135" spans="1:14" s="4" customFormat="1" ht="15" x14ac:dyDescent="0.25">
      <c r="A135" s="31" t="s">
        <v>79</v>
      </c>
      <c r="B135" s="17"/>
      <c r="C135" s="17"/>
      <c r="D135" s="17"/>
      <c r="E135" s="17"/>
      <c r="F135" s="17">
        <f t="shared" si="29"/>
        <v>0</v>
      </c>
      <c r="G135" s="17"/>
      <c r="H135" s="18"/>
      <c r="I135" s="18">
        <f t="shared" si="30"/>
        <v>0</v>
      </c>
      <c r="J135" s="17"/>
      <c r="K135" s="17"/>
      <c r="L135" s="17">
        <f t="shared" si="31"/>
        <v>0</v>
      </c>
      <c r="M135" s="17">
        <f t="shared" si="32"/>
        <v>0</v>
      </c>
      <c r="N135" s="126"/>
    </row>
    <row r="136" spans="1:14" s="4" customFormat="1" ht="25.5" x14ac:dyDescent="0.25">
      <c r="A136" s="31" t="s">
        <v>80</v>
      </c>
      <c r="B136" s="17"/>
      <c r="C136" s="17">
        <v>5000</v>
      </c>
      <c r="D136" s="17">
        <v>5000</v>
      </c>
      <c r="E136" s="17"/>
      <c r="F136" s="17">
        <f t="shared" si="29"/>
        <v>0</v>
      </c>
      <c r="G136" s="17"/>
      <c r="H136" s="18"/>
      <c r="I136" s="18">
        <f t="shared" si="30"/>
        <v>0</v>
      </c>
      <c r="J136" s="17"/>
      <c r="K136" s="17"/>
      <c r="L136" s="17">
        <f t="shared" si="31"/>
        <v>0</v>
      </c>
      <c r="M136" s="17">
        <f t="shared" si="32"/>
        <v>5000</v>
      </c>
      <c r="N136" s="126"/>
    </row>
    <row r="137" spans="1:14" s="4" customFormat="1" ht="25.5" x14ac:dyDescent="0.25">
      <c r="A137" s="31" t="s">
        <v>73</v>
      </c>
      <c r="B137" s="17">
        <v>186934.12</v>
      </c>
      <c r="C137" s="17">
        <v>108087.9</v>
      </c>
      <c r="D137" s="17">
        <v>108087.9</v>
      </c>
      <c r="E137" s="17">
        <v>27000</v>
      </c>
      <c r="F137" s="17">
        <f t="shared" si="29"/>
        <v>0</v>
      </c>
      <c r="G137" s="17"/>
      <c r="H137" s="18"/>
      <c r="I137" s="18">
        <f t="shared" si="30"/>
        <v>0</v>
      </c>
      <c r="J137" s="17"/>
      <c r="K137" s="17"/>
      <c r="L137" s="17">
        <f t="shared" si="31"/>
        <v>0</v>
      </c>
      <c r="M137" s="17">
        <f t="shared" si="32"/>
        <v>108087.9</v>
      </c>
      <c r="N137" s="126"/>
    </row>
    <row r="138" spans="1:14" s="4" customFormat="1" ht="25.5" x14ac:dyDescent="0.25">
      <c r="A138" s="34" t="s">
        <v>49</v>
      </c>
      <c r="B138" s="17">
        <v>2746.51</v>
      </c>
      <c r="C138" s="17">
        <v>8087.9</v>
      </c>
      <c r="D138" s="17">
        <v>8087.9</v>
      </c>
      <c r="E138" s="21"/>
      <c r="F138" s="17">
        <f t="shared" si="29"/>
        <v>0</v>
      </c>
      <c r="G138" s="17"/>
      <c r="H138" s="18"/>
      <c r="I138" s="18">
        <f t="shared" si="30"/>
        <v>0</v>
      </c>
      <c r="J138" s="17"/>
      <c r="K138" s="17"/>
      <c r="L138" s="17">
        <f t="shared" si="31"/>
        <v>0</v>
      </c>
      <c r="M138" s="17">
        <f t="shared" si="32"/>
        <v>8087.9</v>
      </c>
      <c r="N138" s="122"/>
    </row>
    <row r="139" spans="1:14" s="4" customFormat="1" ht="15" x14ac:dyDescent="0.25">
      <c r="A139" s="173"/>
      <c r="B139" s="35"/>
      <c r="C139" s="35"/>
      <c r="D139" s="35"/>
      <c r="E139" s="35"/>
      <c r="F139" s="35">
        <f t="shared" si="25"/>
        <v>0</v>
      </c>
      <c r="G139" s="35"/>
      <c r="H139" s="158"/>
      <c r="I139" s="158">
        <f t="shared" si="18"/>
        <v>0</v>
      </c>
      <c r="J139" s="35"/>
      <c r="K139" s="35"/>
      <c r="L139" s="35">
        <f t="shared" si="19"/>
        <v>0</v>
      </c>
      <c r="M139" s="35">
        <f t="shared" si="26"/>
        <v>0</v>
      </c>
      <c r="N139" s="126"/>
    </row>
    <row r="140" spans="1:14" s="4" customFormat="1" ht="15" x14ac:dyDescent="0.25">
      <c r="A140" s="78"/>
      <c r="B140" s="35"/>
      <c r="C140" s="35"/>
      <c r="D140" s="35"/>
      <c r="E140" s="35"/>
      <c r="F140" s="35">
        <f t="shared" si="25"/>
        <v>0</v>
      </c>
      <c r="G140" s="35"/>
      <c r="H140" s="158"/>
      <c r="I140" s="158">
        <f t="shared" si="18"/>
        <v>0</v>
      </c>
      <c r="J140" s="35"/>
      <c r="K140" s="35"/>
      <c r="L140" s="35">
        <f t="shared" si="19"/>
        <v>0</v>
      </c>
      <c r="M140" s="35">
        <f t="shared" si="26"/>
        <v>0</v>
      </c>
      <c r="N140" s="126"/>
    </row>
    <row r="141" spans="1:14" ht="15" x14ac:dyDescent="0.25">
      <c r="A141" s="78"/>
      <c r="B141" s="35"/>
      <c r="C141" s="35"/>
      <c r="D141" s="35"/>
      <c r="E141" s="35"/>
      <c r="F141" s="35">
        <f t="shared" si="25"/>
        <v>0</v>
      </c>
      <c r="G141" s="35"/>
      <c r="H141" s="158"/>
      <c r="I141" s="158">
        <f t="shared" si="18"/>
        <v>0</v>
      </c>
      <c r="J141" s="35"/>
      <c r="K141" s="35"/>
      <c r="L141" s="35">
        <f t="shared" si="19"/>
        <v>0</v>
      </c>
      <c r="M141" s="35">
        <f t="shared" si="26"/>
        <v>0</v>
      </c>
      <c r="N141" s="126"/>
    </row>
    <row r="142" spans="1:14" ht="15" x14ac:dyDescent="0.25">
      <c r="A142" s="78"/>
      <c r="B142" s="35"/>
      <c r="C142" s="35"/>
      <c r="D142" s="35"/>
      <c r="E142" s="35"/>
      <c r="F142" s="35">
        <f t="shared" si="25"/>
        <v>0</v>
      </c>
      <c r="G142" s="35"/>
      <c r="H142" s="158"/>
      <c r="I142" s="158">
        <f t="shared" si="18"/>
        <v>0</v>
      </c>
      <c r="J142" s="35"/>
      <c r="K142" s="35"/>
      <c r="L142" s="35">
        <f t="shared" si="19"/>
        <v>0</v>
      </c>
      <c r="M142" s="35">
        <f t="shared" si="26"/>
        <v>0</v>
      </c>
      <c r="N142" s="126"/>
    </row>
    <row r="143" spans="1:14" ht="15" x14ac:dyDescent="0.25">
      <c r="A143" s="78"/>
      <c r="B143" s="35"/>
      <c r="C143" s="35"/>
      <c r="D143" s="35"/>
      <c r="E143" s="35"/>
      <c r="F143" s="35">
        <f t="shared" si="25"/>
        <v>0</v>
      </c>
      <c r="G143" s="35"/>
      <c r="H143" s="158"/>
      <c r="I143" s="158">
        <f t="shared" si="18"/>
        <v>0</v>
      </c>
      <c r="J143" s="35"/>
      <c r="K143" s="35"/>
      <c r="L143" s="35">
        <f t="shared" si="19"/>
        <v>0</v>
      </c>
      <c r="M143" s="35">
        <f t="shared" si="26"/>
        <v>0</v>
      </c>
      <c r="N143" s="126"/>
    </row>
    <row r="144" spans="1:14" ht="15" x14ac:dyDescent="0.25">
      <c r="A144" s="78"/>
      <c r="B144" s="35"/>
      <c r="C144" s="35"/>
      <c r="D144" s="35"/>
      <c r="E144" s="35"/>
      <c r="F144" s="35">
        <f t="shared" si="25"/>
        <v>0</v>
      </c>
      <c r="G144" s="35"/>
      <c r="H144" s="158"/>
      <c r="I144" s="158">
        <f t="shared" si="18"/>
        <v>0</v>
      </c>
      <c r="J144" s="35"/>
      <c r="K144" s="35"/>
      <c r="L144" s="35">
        <f t="shared" si="19"/>
        <v>0</v>
      </c>
      <c r="M144" s="35">
        <f t="shared" si="26"/>
        <v>0</v>
      </c>
      <c r="N144" s="126"/>
    </row>
    <row r="145" spans="1:504" ht="15" x14ac:dyDescent="0.25">
      <c r="A145" s="78"/>
      <c r="B145" s="35"/>
      <c r="C145" s="35"/>
      <c r="D145" s="35"/>
      <c r="E145" s="35"/>
      <c r="F145" s="35">
        <f t="shared" si="25"/>
        <v>0</v>
      </c>
      <c r="G145" s="35"/>
      <c r="H145" s="158"/>
      <c r="I145" s="158">
        <f t="shared" si="18"/>
        <v>0</v>
      </c>
      <c r="J145" s="35"/>
      <c r="K145" s="35"/>
      <c r="L145" s="35">
        <f t="shared" si="19"/>
        <v>0</v>
      </c>
      <c r="M145" s="35">
        <f t="shared" si="26"/>
        <v>0</v>
      </c>
      <c r="N145" s="126"/>
    </row>
    <row r="146" spans="1:504" ht="15" x14ac:dyDescent="0.25">
      <c r="A146" s="78"/>
      <c r="B146" s="35"/>
      <c r="C146" s="35"/>
      <c r="D146" s="35"/>
      <c r="E146" s="35"/>
      <c r="F146" s="35">
        <f t="shared" si="25"/>
        <v>0</v>
      </c>
      <c r="G146" s="35"/>
      <c r="H146" s="158"/>
      <c r="I146" s="158">
        <f t="shared" si="18"/>
        <v>0</v>
      </c>
      <c r="J146" s="35"/>
      <c r="K146" s="35"/>
      <c r="L146" s="35">
        <f t="shared" si="19"/>
        <v>0</v>
      </c>
      <c r="M146" s="35">
        <f t="shared" si="26"/>
        <v>0</v>
      </c>
      <c r="N146" s="126"/>
    </row>
    <row r="147" spans="1:504" ht="25.5" x14ac:dyDescent="0.25">
      <c r="A147" s="31" t="s">
        <v>81</v>
      </c>
      <c r="B147" s="17">
        <f>B149</f>
        <v>0</v>
      </c>
      <c r="C147" s="17">
        <f t="shared" ref="C147:K147" si="33">C149</f>
        <v>0</v>
      </c>
      <c r="D147" s="17">
        <f t="shared" si="33"/>
        <v>0</v>
      </c>
      <c r="E147" s="17">
        <f t="shared" si="33"/>
        <v>0</v>
      </c>
      <c r="F147" s="17">
        <f t="shared" si="25"/>
        <v>0</v>
      </c>
      <c r="G147" s="17">
        <f t="shared" si="33"/>
        <v>0</v>
      </c>
      <c r="H147" s="17">
        <f t="shared" si="33"/>
        <v>0</v>
      </c>
      <c r="I147" s="17">
        <f t="shared" ref="I147:I210" si="34">J147+K147</f>
        <v>0</v>
      </c>
      <c r="J147" s="17">
        <f t="shared" si="33"/>
        <v>0</v>
      </c>
      <c r="K147" s="17">
        <f t="shared" si="33"/>
        <v>0</v>
      </c>
      <c r="L147" s="17">
        <f t="shared" ref="L147:L210" si="35">I147+F147</f>
        <v>0</v>
      </c>
      <c r="M147" s="17">
        <f t="shared" si="26"/>
        <v>0</v>
      </c>
      <c r="N147" s="127"/>
    </row>
    <row r="148" spans="1:504" ht="25.5" x14ac:dyDescent="0.25">
      <c r="A148" s="34" t="s">
        <v>82</v>
      </c>
      <c r="B148" s="17"/>
      <c r="C148" s="17"/>
      <c r="D148" s="17"/>
      <c r="E148" s="17"/>
      <c r="F148" s="17">
        <f t="shared" si="25"/>
        <v>0</v>
      </c>
      <c r="G148" s="17"/>
      <c r="H148" s="18"/>
      <c r="I148" s="18">
        <f t="shared" si="34"/>
        <v>0</v>
      </c>
      <c r="J148" s="17"/>
      <c r="K148" s="17"/>
      <c r="L148" s="17">
        <f t="shared" si="35"/>
        <v>0</v>
      </c>
      <c r="M148" s="17">
        <f t="shared" si="26"/>
        <v>0</v>
      </c>
      <c r="N148" s="122"/>
      <c r="O148" s="41"/>
      <c r="P148" s="41"/>
      <c r="Q148" s="41"/>
    </row>
    <row r="149" spans="1:504" ht="38.25" x14ac:dyDescent="0.25">
      <c r="A149" s="49" t="s">
        <v>83</v>
      </c>
      <c r="B149" s="50"/>
      <c r="C149" s="50"/>
      <c r="D149" s="50"/>
      <c r="E149" s="50"/>
      <c r="F149" s="50">
        <f t="shared" si="25"/>
        <v>0</v>
      </c>
      <c r="G149" s="50"/>
      <c r="H149" s="154"/>
      <c r="I149" s="154">
        <f t="shared" si="34"/>
        <v>0</v>
      </c>
      <c r="J149" s="50"/>
      <c r="K149" s="50"/>
      <c r="L149" s="50">
        <f t="shared" si="35"/>
        <v>0</v>
      </c>
      <c r="M149" s="50">
        <f t="shared" si="26"/>
        <v>0</v>
      </c>
      <c r="N149" s="132"/>
      <c r="O149" s="41"/>
      <c r="P149" s="41"/>
      <c r="Q149" s="41"/>
    </row>
    <row r="150" spans="1:504" ht="15" x14ac:dyDescent="0.25">
      <c r="A150" s="31"/>
      <c r="B150" s="17"/>
      <c r="C150" s="17"/>
      <c r="D150" s="17"/>
      <c r="E150" s="17"/>
      <c r="F150" s="17">
        <f t="shared" si="25"/>
        <v>0</v>
      </c>
      <c r="G150" s="17"/>
      <c r="H150" s="18"/>
      <c r="I150" s="18">
        <f t="shared" si="34"/>
        <v>0</v>
      </c>
      <c r="J150" s="17"/>
      <c r="K150" s="17"/>
      <c r="L150" s="17">
        <f t="shared" si="35"/>
        <v>0</v>
      </c>
      <c r="M150" s="17">
        <f t="shared" si="26"/>
        <v>0</v>
      </c>
      <c r="N150" s="122"/>
      <c r="O150" s="41"/>
      <c r="P150" s="41"/>
      <c r="Q150" s="41"/>
    </row>
    <row r="151" spans="1:504" s="42" customFormat="1" ht="15" x14ac:dyDescent="0.25">
      <c r="A151" s="31"/>
      <c r="B151" s="17"/>
      <c r="C151" s="17"/>
      <c r="D151" s="17"/>
      <c r="E151" s="17"/>
      <c r="F151" s="17">
        <f t="shared" si="25"/>
        <v>0</v>
      </c>
      <c r="G151" s="17"/>
      <c r="H151" s="18"/>
      <c r="I151" s="18">
        <f t="shared" si="34"/>
        <v>0</v>
      </c>
      <c r="J151" s="17"/>
      <c r="K151" s="17"/>
      <c r="L151" s="17">
        <f t="shared" si="35"/>
        <v>0</v>
      </c>
      <c r="M151" s="17">
        <f t="shared" si="26"/>
        <v>0</v>
      </c>
      <c r="N151" s="122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  <c r="GX151" s="41"/>
      <c r="GY151" s="41"/>
      <c r="GZ151" s="41"/>
      <c r="HA151" s="41"/>
      <c r="HB151" s="41"/>
      <c r="HC151" s="41"/>
      <c r="HD151" s="41"/>
      <c r="HE151" s="41"/>
      <c r="HF151" s="41"/>
      <c r="HG151" s="41"/>
      <c r="HH151" s="41"/>
      <c r="HI151" s="41"/>
      <c r="HJ151" s="41"/>
      <c r="HK151" s="41"/>
      <c r="HL151" s="41"/>
      <c r="HM151" s="41"/>
      <c r="HN151" s="41"/>
      <c r="HO151" s="41"/>
      <c r="HP151" s="41"/>
      <c r="HQ151" s="41"/>
      <c r="HR151" s="41"/>
      <c r="HS151" s="41"/>
      <c r="HT151" s="41"/>
      <c r="HU151" s="41"/>
      <c r="HV151" s="41"/>
      <c r="HW151" s="41"/>
      <c r="HX151" s="41"/>
      <c r="HY151" s="41"/>
      <c r="HZ151" s="41"/>
      <c r="IA151" s="41"/>
      <c r="IB151" s="41"/>
      <c r="IC151" s="41"/>
      <c r="ID151" s="41"/>
      <c r="IE151" s="41"/>
      <c r="IF151" s="41"/>
      <c r="IG151" s="41"/>
      <c r="IH151" s="41"/>
      <c r="II151" s="41"/>
      <c r="IJ151" s="41"/>
      <c r="IK151" s="41"/>
      <c r="IL151" s="41"/>
      <c r="IM151" s="41"/>
      <c r="IN151" s="41"/>
      <c r="IO151" s="41"/>
      <c r="IP151" s="41"/>
      <c r="IQ151" s="41"/>
      <c r="IR151" s="41"/>
      <c r="IS151" s="41"/>
      <c r="IT151" s="41"/>
      <c r="IU151" s="41"/>
      <c r="IV151" s="41"/>
      <c r="IW151" s="41"/>
      <c r="IX151" s="41"/>
      <c r="IY151" s="41"/>
      <c r="IZ151" s="41"/>
      <c r="JA151" s="41"/>
      <c r="JB151" s="41"/>
      <c r="JC151" s="41"/>
      <c r="JD151" s="41"/>
      <c r="JE151" s="41"/>
      <c r="JF151" s="41"/>
      <c r="JG151" s="41"/>
      <c r="JH151" s="41"/>
      <c r="JI151" s="41"/>
      <c r="JJ151" s="41"/>
      <c r="JK151" s="41"/>
      <c r="JL151" s="41"/>
      <c r="JM151" s="41"/>
      <c r="JN151" s="41"/>
      <c r="JO151" s="41"/>
      <c r="JP151" s="41"/>
      <c r="JQ151" s="41"/>
      <c r="JR151" s="41"/>
      <c r="JS151" s="41"/>
      <c r="JT151" s="41"/>
      <c r="JU151" s="41"/>
      <c r="JV151" s="41"/>
      <c r="JW151" s="41"/>
      <c r="JX151" s="41"/>
      <c r="JY151" s="41"/>
      <c r="JZ151" s="41"/>
      <c r="KA151" s="41"/>
      <c r="KB151" s="41"/>
      <c r="KC151" s="41"/>
      <c r="KD151" s="41"/>
      <c r="KE151" s="41"/>
      <c r="KF151" s="41"/>
      <c r="KG151" s="41"/>
      <c r="KH151" s="41"/>
      <c r="KI151" s="41"/>
      <c r="KJ151" s="41"/>
      <c r="KK151" s="41"/>
      <c r="KL151" s="41"/>
      <c r="KM151" s="41"/>
      <c r="KN151" s="41"/>
      <c r="KO151" s="41"/>
      <c r="KP151" s="41"/>
      <c r="KQ151" s="41"/>
      <c r="KR151" s="41"/>
      <c r="KS151" s="41"/>
      <c r="KT151" s="41"/>
      <c r="KU151" s="41"/>
      <c r="KV151" s="41"/>
      <c r="KW151" s="41"/>
      <c r="KX151" s="41"/>
      <c r="KY151" s="41"/>
      <c r="KZ151" s="41"/>
      <c r="LA151" s="41"/>
      <c r="LB151" s="41"/>
      <c r="LC151" s="41"/>
      <c r="LD151" s="41"/>
      <c r="LE151" s="41"/>
      <c r="LF151" s="41"/>
      <c r="LG151" s="41"/>
      <c r="LH151" s="41"/>
      <c r="LI151" s="41"/>
      <c r="LJ151" s="41"/>
      <c r="LK151" s="41"/>
      <c r="LL151" s="41"/>
      <c r="LM151" s="41"/>
      <c r="LN151" s="41"/>
      <c r="LO151" s="41"/>
      <c r="LP151" s="41"/>
      <c r="LQ151" s="41"/>
      <c r="LR151" s="41"/>
      <c r="LS151" s="41"/>
      <c r="LT151" s="41"/>
      <c r="LU151" s="41"/>
      <c r="LV151" s="41"/>
      <c r="LW151" s="41"/>
      <c r="LX151" s="41"/>
      <c r="LY151" s="41"/>
      <c r="LZ151" s="41"/>
      <c r="MA151" s="41"/>
      <c r="MB151" s="41"/>
      <c r="MC151" s="41"/>
      <c r="MD151" s="41"/>
      <c r="ME151" s="41"/>
      <c r="MF151" s="41"/>
      <c r="MG151" s="41"/>
      <c r="MH151" s="41"/>
      <c r="MI151" s="41"/>
      <c r="MJ151" s="41"/>
      <c r="MK151" s="41"/>
      <c r="ML151" s="41"/>
      <c r="MM151" s="41"/>
      <c r="MN151" s="41"/>
      <c r="MO151" s="41"/>
      <c r="MP151" s="41"/>
      <c r="MQ151" s="41"/>
      <c r="MR151" s="41"/>
      <c r="MS151" s="41"/>
      <c r="MT151" s="41"/>
      <c r="MU151" s="41"/>
      <c r="MV151" s="41"/>
      <c r="MW151" s="41"/>
      <c r="MX151" s="41"/>
      <c r="MY151" s="41"/>
      <c r="MZ151" s="41"/>
      <c r="NA151" s="41"/>
      <c r="NB151" s="41"/>
      <c r="NC151" s="41"/>
      <c r="ND151" s="41"/>
      <c r="NE151" s="41"/>
      <c r="NF151" s="41"/>
      <c r="NG151" s="41"/>
      <c r="NH151" s="41"/>
      <c r="NI151" s="41"/>
      <c r="NJ151" s="41"/>
      <c r="NK151" s="41"/>
      <c r="NL151" s="41"/>
      <c r="NM151" s="41"/>
      <c r="NN151" s="41"/>
      <c r="NO151" s="41"/>
      <c r="NP151" s="41"/>
      <c r="NQ151" s="41"/>
      <c r="NR151" s="41"/>
      <c r="NS151" s="41"/>
      <c r="NT151" s="41"/>
      <c r="NU151" s="41"/>
      <c r="NV151" s="41"/>
      <c r="NW151" s="41"/>
      <c r="NX151" s="41"/>
      <c r="NY151" s="41"/>
      <c r="NZ151" s="41"/>
      <c r="OA151" s="41"/>
      <c r="OB151" s="41"/>
      <c r="OC151" s="41"/>
      <c r="OD151" s="41"/>
      <c r="OE151" s="41"/>
      <c r="OF151" s="41"/>
      <c r="OG151" s="41"/>
      <c r="OH151" s="41"/>
      <c r="OI151" s="41"/>
      <c r="OJ151" s="41"/>
      <c r="OK151" s="41"/>
      <c r="OL151" s="41"/>
      <c r="OM151" s="41"/>
      <c r="ON151" s="41"/>
      <c r="OO151" s="41"/>
      <c r="OP151" s="41"/>
      <c r="OQ151" s="41"/>
      <c r="OR151" s="41"/>
      <c r="OS151" s="41"/>
      <c r="OT151" s="41"/>
      <c r="OU151" s="41"/>
      <c r="OV151" s="41"/>
      <c r="OW151" s="41"/>
      <c r="OX151" s="41"/>
      <c r="OY151" s="41"/>
      <c r="OZ151" s="41"/>
      <c r="PA151" s="41"/>
      <c r="PB151" s="41"/>
      <c r="PC151" s="41"/>
      <c r="PD151" s="41"/>
      <c r="PE151" s="41"/>
      <c r="PF151" s="41"/>
      <c r="PG151" s="41"/>
      <c r="PH151" s="41"/>
      <c r="PI151" s="41"/>
      <c r="PJ151" s="41"/>
      <c r="PK151" s="41"/>
      <c r="PL151" s="41"/>
      <c r="PM151" s="41"/>
      <c r="PN151" s="41"/>
      <c r="PO151" s="41"/>
      <c r="PP151" s="41"/>
      <c r="PQ151" s="41"/>
      <c r="PR151" s="41"/>
      <c r="PS151" s="41"/>
      <c r="PT151" s="41"/>
      <c r="PU151" s="41"/>
      <c r="PV151" s="41"/>
      <c r="PW151" s="41"/>
      <c r="PX151" s="41"/>
      <c r="PY151" s="41"/>
      <c r="PZ151" s="41"/>
      <c r="QA151" s="41"/>
      <c r="QB151" s="41"/>
      <c r="QC151" s="41"/>
      <c r="QD151" s="41"/>
      <c r="QE151" s="41"/>
      <c r="QF151" s="41"/>
      <c r="QG151" s="41"/>
      <c r="QH151" s="41"/>
      <c r="QI151" s="41"/>
      <c r="QJ151" s="41"/>
      <c r="QK151" s="41"/>
      <c r="QL151" s="41"/>
      <c r="QM151" s="41"/>
      <c r="QN151" s="41"/>
      <c r="QO151" s="41"/>
      <c r="QP151" s="41"/>
      <c r="QQ151" s="41"/>
      <c r="QR151" s="41"/>
      <c r="QS151" s="41"/>
      <c r="QT151" s="41"/>
      <c r="QU151" s="41"/>
      <c r="QV151" s="41"/>
      <c r="QW151" s="41"/>
      <c r="QX151" s="41"/>
      <c r="QY151" s="41"/>
      <c r="QZ151" s="41"/>
      <c r="RA151" s="41"/>
      <c r="RB151" s="41"/>
      <c r="RC151" s="41"/>
      <c r="RD151" s="41"/>
      <c r="RE151" s="41"/>
      <c r="RF151" s="41"/>
      <c r="RG151" s="41"/>
      <c r="RH151" s="41"/>
      <c r="RI151" s="41"/>
      <c r="RJ151" s="41"/>
      <c r="RK151" s="41"/>
      <c r="RL151" s="41"/>
      <c r="RM151" s="41"/>
      <c r="RN151" s="41"/>
      <c r="RO151" s="41"/>
      <c r="RP151" s="41"/>
      <c r="RQ151" s="41"/>
      <c r="RR151" s="41"/>
      <c r="RS151" s="41"/>
      <c r="RT151" s="41"/>
      <c r="RU151" s="41"/>
      <c r="RV151" s="41"/>
      <c r="RW151" s="41"/>
      <c r="RX151" s="41"/>
      <c r="RY151" s="41"/>
      <c r="RZ151" s="41"/>
      <c r="SA151" s="41"/>
      <c r="SB151" s="41"/>
      <c r="SC151" s="41"/>
      <c r="SD151" s="41"/>
      <c r="SE151" s="41"/>
      <c r="SF151" s="41"/>
      <c r="SG151" s="41"/>
      <c r="SH151" s="41"/>
      <c r="SI151" s="41"/>
      <c r="SJ151" s="41"/>
    </row>
    <row r="152" spans="1:504" s="42" customFormat="1" ht="15" x14ac:dyDescent="0.25">
      <c r="A152" s="31"/>
      <c r="B152" s="17"/>
      <c r="C152" s="17"/>
      <c r="D152" s="17"/>
      <c r="E152" s="17"/>
      <c r="F152" s="17">
        <f t="shared" si="25"/>
        <v>0</v>
      </c>
      <c r="G152" s="17"/>
      <c r="H152" s="18"/>
      <c r="I152" s="18">
        <f t="shared" si="34"/>
        <v>0</v>
      </c>
      <c r="J152" s="17"/>
      <c r="K152" s="17"/>
      <c r="L152" s="17">
        <f t="shared" si="35"/>
        <v>0</v>
      </c>
      <c r="M152" s="17">
        <f t="shared" si="26"/>
        <v>0</v>
      </c>
      <c r="N152" s="122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  <c r="HG152" s="41"/>
      <c r="HH152" s="41"/>
      <c r="HI152" s="41"/>
      <c r="HJ152" s="41"/>
      <c r="HK152" s="41"/>
      <c r="HL152" s="41"/>
      <c r="HM152" s="41"/>
      <c r="HN152" s="41"/>
      <c r="HO152" s="41"/>
      <c r="HP152" s="41"/>
      <c r="HQ152" s="41"/>
      <c r="HR152" s="41"/>
      <c r="HS152" s="41"/>
      <c r="HT152" s="41"/>
      <c r="HU152" s="41"/>
      <c r="HV152" s="41"/>
      <c r="HW152" s="41"/>
      <c r="HX152" s="41"/>
      <c r="HY152" s="41"/>
      <c r="HZ152" s="41"/>
      <c r="IA152" s="41"/>
      <c r="IB152" s="41"/>
      <c r="IC152" s="41"/>
      <c r="ID152" s="41"/>
      <c r="IE152" s="41"/>
      <c r="IF152" s="41"/>
      <c r="IG152" s="41"/>
      <c r="IH152" s="41"/>
      <c r="II152" s="41"/>
      <c r="IJ152" s="41"/>
      <c r="IK152" s="41"/>
      <c r="IL152" s="41"/>
      <c r="IM152" s="41"/>
      <c r="IN152" s="41"/>
      <c r="IO152" s="41"/>
      <c r="IP152" s="41"/>
      <c r="IQ152" s="41"/>
      <c r="IR152" s="41"/>
      <c r="IS152" s="41"/>
      <c r="IT152" s="41"/>
      <c r="IU152" s="41"/>
      <c r="IV152" s="41"/>
      <c r="IW152" s="41"/>
      <c r="IX152" s="41"/>
      <c r="IY152" s="41"/>
      <c r="IZ152" s="41"/>
      <c r="JA152" s="41"/>
      <c r="JB152" s="41"/>
      <c r="JC152" s="41"/>
      <c r="JD152" s="41"/>
      <c r="JE152" s="41"/>
      <c r="JF152" s="41"/>
      <c r="JG152" s="41"/>
      <c r="JH152" s="41"/>
      <c r="JI152" s="41"/>
      <c r="JJ152" s="41"/>
      <c r="JK152" s="41"/>
      <c r="JL152" s="41"/>
      <c r="JM152" s="41"/>
      <c r="JN152" s="41"/>
      <c r="JO152" s="41"/>
      <c r="JP152" s="41"/>
      <c r="JQ152" s="41"/>
      <c r="JR152" s="41"/>
      <c r="JS152" s="41"/>
      <c r="JT152" s="41"/>
      <c r="JU152" s="41"/>
      <c r="JV152" s="41"/>
      <c r="JW152" s="41"/>
      <c r="JX152" s="41"/>
      <c r="JY152" s="41"/>
      <c r="JZ152" s="41"/>
      <c r="KA152" s="41"/>
      <c r="KB152" s="41"/>
      <c r="KC152" s="41"/>
      <c r="KD152" s="41"/>
      <c r="KE152" s="41"/>
      <c r="KF152" s="41"/>
      <c r="KG152" s="41"/>
      <c r="KH152" s="41"/>
      <c r="KI152" s="41"/>
      <c r="KJ152" s="41"/>
      <c r="KK152" s="41"/>
      <c r="KL152" s="41"/>
      <c r="KM152" s="41"/>
      <c r="KN152" s="41"/>
      <c r="KO152" s="41"/>
      <c r="KP152" s="41"/>
      <c r="KQ152" s="41"/>
      <c r="KR152" s="41"/>
      <c r="KS152" s="41"/>
      <c r="KT152" s="41"/>
      <c r="KU152" s="41"/>
      <c r="KV152" s="41"/>
      <c r="KW152" s="41"/>
      <c r="KX152" s="41"/>
      <c r="KY152" s="41"/>
      <c r="KZ152" s="41"/>
      <c r="LA152" s="41"/>
      <c r="LB152" s="41"/>
      <c r="LC152" s="41"/>
      <c r="LD152" s="41"/>
      <c r="LE152" s="41"/>
      <c r="LF152" s="41"/>
      <c r="LG152" s="41"/>
      <c r="LH152" s="41"/>
      <c r="LI152" s="41"/>
      <c r="LJ152" s="41"/>
      <c r="LK152" s="41"/>
      <c r="LL152" s="41"/>
      <c r="LM152" s="41"/>
      <c r="LN152" s="41"/>
      <c r="LO152" s="41"/>
      <c r="LP152" s="41"/>
      <c r="LQ152" s="41"/>
      <c r="LR152" s="41"/>
      <c r="LS152" s="41"/>
      <c r="LT152" s="41"/>
      <c r="LU152" s="41"/>
      <c r="LV152" s="41"/>
      <c r="LW152" s="41"/>
      <c r="LX152" s="41"/>
      <c r="LY152" s="41"/>
      <c r="LZ152" s="41"/>
      <c r="MA152" s="41"/>
      <c r="MB152" s="41"/>
      <c r="MC152" s="41"/>
      <c r="MD152" s="41"/>
      <c r="ME152" s="41"/>
      <c r="MF152" s="41"/>
      <c r="MG152" s="41"/>
      <c r="MH152" s="41"/>
      <c r="MI152" s="41"/>
      <c r="MJ152" s="41"/>
      <c r="MK152" s="41"/>
      <c r="ML152" s="41"/>
      <c r="MM152" s="41"/>
      <c r="MN152" s="41"/>
      <c r="MO152" s="41"/>
      <c r="MP152" s="41"/>
      <c r="MQ152" s="41"/>
      <c r="MR152" s="41"/>
      <c r="MS152" s="41"/>
      <c r="MT152" s="41"/>
      <c r="MU152" s="41"/>
      <c r="MV152" s="41"/>
      <c r="MW152" s="41"/>
      <c r="MX152" s="41"/>
      <c r="MY152" s="41"/>
      <c r="MZ152" s="41"/>
      <c r="NA152" s="41"/>
      <c r="NB152" s="41"/>
      <c r="NC152" s="41"/>
      <c r="ND152" s="41"/>
      <c r="NE152" s="41"/>
      <c r="NF152" s="41"/>
      <c r="NG152" s="41"/>
      <c r="NH152" s="41"/>
      <c r="NI152" s="41"/>
      <c r="NJ152" s="41"/>
      <c r="NK152" s="41"/>
      <c r="NL152" s="41"/>
      <c r="NM152" s="41"/>
      <c r="NN152" s="41"/>
      <c r="NO152" s="41"/>
      <c r="NP152" s="41"/>
      <c r="NQ152" s="41"/>
      <c r="NR152" s="41"/>
      <c r="NS152" s="41"/>
      <c r="NT152" s="41"/>
      <c r="NU152" s="41"/>
      <c r="NV152" s="41"/>
      <c r="NW152" s="41"/>
      <c r="NX152" s="41"/>
      <c r="NY152" s="41"/>
      <c r="NZ152" s="41"/>
      <c r="OA152" s="41"/>
      <c r="OB152" s="41"/>
      <c r="OC152" s="41"/>
      <c r="OD152" s="41"/>
      <c r="OE152" s="41"/>
      <c r="OF152" s="41"/>
      <c r="OG152" s="41"/>
      <c r="OH152" s="41"/>
      <c r="OI152" s="41"/>
      <c r="OJ152" s="41"/>
      <c r="OK152" s="41"/>
      <c r="OL152" s="41"/>
      <c r="OM152" s="41"/>
      <c r="ON152" s="41"/>
      <c r="OO152" s="41"/>
      <c r="OP152" s="41"/>
      <c r="OQ152" s="41"/>
      <c r="OR152" s="41"/>
      <c r="OS152" s="41"/>
      <c r="OT152" s="41"/>
      <c r="OU152" s="41"/>
      <c r="OV152" s="41"/>
      <c r="OW152" s="41"/>
      <c r="OX152" s="41"/>
      <c r="OY152" s="41"/>
      <c r="OZ152" s="41"/>
      <c r="PA152" s="41"/>
      <c r="PB152" s="41"/>
      <c r="PC152" s="41"/>
      <c r="PD152" s="41"/>
      <c r="PE152" s="41"/>
      <c r="PF152" s="41"/>
      <c r="PG152" s="41"/>
      <c r="PH152" s="41"/>
      <c r="PI152" s="41"/>
      <c r="PJ152" s="41"/>
      <c r="PK152" s="41"/>
      <c r="PL152" s="41"/>
      <c r="PM152" s="41"/>
      <c r="PN152" s="41"/>
      <c r="PO152" s="41"/>
      <c r="PP152" s="41"/>
      <c r="PQ152" s="41"/>
      <c r="PR152" s="41"/>
      <c r="PS152" s="41"/>
      <c r="PT152" s="41"/>
      <c r="PU152" s="41"/>
      <c r="PV152" s="41"/>
      <c r="PW152" s="41"/>
      <c r="PX152" s="41"/>
      <c r="PY152" s="41"/>
      <c r="PZ152" s="41"/>
      <c r="QA152" s="41"/>
      <c r="QB152" s="41"/>
      <c r="QC152" s="41"/>
      <c r="QD152" s="41"/>
      <c r="QE152" s="41"/>
      <c r="QF152" s="41"/>
      <c r="QG152" s="41"/>
      <c r="QH152" s="41"/>
      <c r="QI152" s="41"/>
      <c r="QJ152" s="41"/>
      <c r="QK152" s="41"/>
      <c r="QL152" s="41"/>
      <c r="QM152" s="41"/>
      <c r="QN152" s="41"/>
      <c r="QO152" s="41"/>
      <c r="QP152" s="41"/>
      <c r="QQ152" s="41"/>
      <c r="QR152" s="41"/>
      <c r="QS152" s="41"/>
      <c r="QT152" s="41"/>
      <c r="QU152" s="41"/>
      <c r="QV152" s="41"/>
      <c r="QW152" s="41"/>
      <c r="QX152" s="41"/>
      <c r="QY152" s="41"/>
      <c r="QZ152" s="41"/>
      <c r="RA152" s="41"/>
      <c r="RB152" s="41"/>
      <c r="RC152" s="41"/>
      <c r="RD152" s="41"/>
      <c r="RE152" s="41"/>
      <c r="RF152" s="41"/>
      <c r="RG152" s="41"/>
      <c r="RH152" s="41"/>
      <c r="RI152" s="41"/>
      <c r="RJ152" s="41"/>
      <c r="RK152" s="41"/>
      <c r="RL152" s="41"/>
      <c r="RM152" s="41"/>
      <c r="RN152" s="41"/>
      <c r="RO152" s="41"/>
      <c r="RP152" s="41"/>
      <c r="RQ152" s="41"/>
      <c r="RR152" s="41"/>
      <c r="RS152" s="41"/>
      <c r="RT152" s="41"/>
      <c r="RU152" s="41"/>
      <c r="RV152" s="41"/>
      <c r="RW152" s="41"/>
      <c r="RX152" s="41"/>
      <c r="RY152" s="41"/>
      <c r="RZ152" s="41"/>
      <c r="SA152" s="41"/>
      <c r="SB152" s="41"/>
      <c r="SC152" s="41"/>
      <c r="SD152" s="41"/>
      <c r="SE152" s="41"/>
      <c r="SF152" s="41"/>
      <c r="SG152" s="41"/>
      <c r="SH152" s="41"/>
      <c r="SI152" s="41"/>
      <c r="SJ152" s="41"/>
    </row>
    <row r="153" spans="1:504" s="42" customFormat="1" ht="25.5" x14ac:dyDescent="0.25">
      <c r="A153" s="34" t="s">
        <v>49</v>
      </c>
      <c r="B153" s="17"/>
      <c r="C153" s="17"/>
      <c r="D153" s="17"/>
      <c r="E153" s="17"/>
      <c r="F153" s="17">
        <f t="shared" si="25"/>
        <v>0</v>
      </c>
      <c r="G153" s="17"/>
      <c r="H153" s="18"/>
      <c r="I153" s="18">
        <f t="shared" si="34"/>
        <v>0</v>
      </c>
      <c r="J153" s="17"/>
      <c r="K153" s="17"/>
      <c r="L153" s="17">
        <f t="shared" si="35"/>
        <v>0</v>
      </c>
      <c r="M153" s="17">
        <f t="shared" si="26"/>
        <v>0</v>
      </c>
      <c r="N153" s="122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  <c r="HG153" s="41"/>
      <c r="HH153" s="41"/>
      <c r="HI153" s="41"/>
      <c r="HJ153" s="41"/>
      <c r="HK153" s="41"/>
      <c r="HL153" s="41"/>
      <c r="HM153" s="41"/>
      <c r="HN153" s="41"/>
      <c r="HO153" s="41"/>
      <c r="HP153" s="41"/>
      <c r="HQ153" s="41"/>
      <c r="HR153" s="41"/>
      <c r="HS153" s="41"/>
      <c r="HT153" s="41"/>
      <c r="HU153" s="41"/>
      <c r="HV153" s="41"/>
      <c r="HW153" s="41"/>
      <c r="HX153" s="41"/>
      <c r="HY153" s="41"/>
      <c r="HZ153" s="41"/>
      <c r="IA153" s="41"/>
      <c r="IB153" s="41"/>
      <c r="IC153" s="41"/>
      <c r="ID153" s="41"/>
      <c r="IE153" s="41"/>
      <c r="IF153" s="41"/>
      <c r="IG153" s="41"/>
      <c r="IH153" s="41"/>
      <c r="II153" s="41"/>
      <c r="IJ153" s="41"/>
      <c r="IK153" s="41"/>
      <c r="IL153" s="41"/>
      <c r="IM153" s="41"/>
      <c r="IN153" s="41"/>
      <c r="IO153" s="41"/>
      <c r="IP153" s="41"/>
      <c r="IQ153" s="41"/>
      <c r="IR153" s="41"/>
      <c r="IS153" s="41"/>
      <c r="IT153" s="41"/>
      <c r="IU153" s="41"/>
      <c r="IV153" s="41"/>
      <c r="IW153" s="41"/>
      <c r="IX153" s="41"/>
      <c r="IY153" s="41"/>
      <c r="IZ153" s="41"/>
      <c r="JA153" s="41"/>
      <c r="JB153" s="41"/>
      <c r="JC153" s="41"/>
      <c r="JD153" s="41"/>
      <c r="JE153" s="41"/>
      <c r="JF153" s="41"/>
      <c r="JG153" s="41"/>
      <c r="JH153" s="41"/>
      <c r="JI153" s="41"/>
      <c r="JJ153" s="41"/>
      <c r="JK153" s="41"/>
      <c r="JL153" s="41"/>
      <c r="JM153" s="41"/>
      <c r="JN153" s="41"/>
      <c r="JO153" s="41"/>
      <c r="JP153" s="41"/>
      <c r="JQ153" s="41"/>
      <c r="JR153" s="41"/>
      <c r="JS153" s="41"/>
      <c r="JT153" s="41"/>
      <c r="JU153" s="41"/>
      <c r="JV153" s="41"/>
      <c r="JW153" s="41"/>
      <c r="JX153" s="41"/>
      <c r="JY153" s="41"/>
      <c r="JZ153" s="41"/>
      <c r="KA153" s="41"/>
      <c r="KB153" s="41"/>
      <c r="KC153" s="41"/>
      <c r="KD153" s="41"/>
      <c r="KE153" s="41"/>
      <c r="KF153" s="41"/>
      <c r="KG153" s="41"/>
      <c r="KH153" s="41"/>
      <c r="KI153" s="41"/>
      <c r="KJ153" s="41"/>
      <c r="KK153" s="41"/>
      <c r="KL153" s="41"/>
      <c r="KM153" s="41"/>
      <c r="KN153" s="41"/>
      <c r="KO153" s="41"/>
      <c r="KP153" s="41"/>
      <c r="KQ153" s="41"/>
      <c r="KR153" s="41"/>
      <c r="KS153" s="41"/>
      <c r="KT153" s="41"/>
      <c r="KU153" s="41"/>
      <c r="KV153" s="41"/>
      <c r="KW153" s="41"/>
      <c r="KX153" s="41"/>
      <c r="KY153" s="41"/>
      <c r="KZ153" s="41"/>
      <c r="LA153" s="41"/>
      <c r="LB153" s="41"/>
      <c r="LC153" s="41"/>
      <c r="LD153" s="41"/>
      <c r="LE153" s="41"/>
      <c r="LF153" s="41"/>
      <c r="LG153" s="41"/>
      <c r="LH153" s="41"/>
      <c r="LI153" s="41"/>
      <c r="LJ153" s="41"/>
      <c r="LK153" s="41"/>
      <c r="LL153" s="41"/>
      <c r="LM153" s="41"/>
      <c r="LN153" s="41"/>
      <c r="LO153" s="41"/>
      <c r="LP153" s="41"/>
      <c r="LQ153" s="41"/>
      <c r="LR153" s="41"/>
      <c r="LS153" s="41"/>
      <c r="LT153" s="41"/>
      <c r="LU153" s="41"/>
      <c r="LV153" s="41"/>
      <c r="LW153" s="41"/>
      <c r="LX153" s="41"/>
      <c r="LY153" s="41"/>
      <c r="LZ153" s="41"/>
      <c r="MA153" s="41"/>
      <c r="MB153" s="41"/>
      <c r="MC153" s="41"/>
      <c r="MD153" s="41"/>
      <c r="ME153" s="41"/>
      <c r="MF153" s="41"/>
      <c r="MG153" s="41"/>
      <c r="MH153" s="41"/>
      <c r="MI153" s="41"/>
      <c r="MJ153" s="41"/>
      <c r="MK153" s="41"/>
      <c r="ML153" s="41"/>
      <c r="MM153" s="41"/>
      <c r="MN153" s="41"/>
      <c r="MO153" s="41"/>
      <c r="MP153" s="41"/>
      <c r="MQ153" s="41"/>
      <c r="MR153" s="41"/>
      <c r="MS153" s="41"/>
      <c r="MT153" s="41"/>
      <c r="MU153" s="41"/>
      <c r="MV153" s="41"/>
      <c r="MW153" s="41"/>
      <c r="MX153" s="41"/>
      <c r="MY153" s="41"/>
      <c r="MZ153" s="41"/>
      <c r="NA153" s="41"/>
      <c r="NB153" s="41"/>
      <c r="NC153" s="41"/>
      <c r="ND153" s="41"/>
      <c r="NE153" s="41"/>
      <c r="NF153" s="41"/>
      <c r="NG153" s="41"/>
      <c r="NH153" s="41"/>
      <c r="NI153" s="41"/>
      <c r="NJ153" s="41"/>
      <c r="NK153" s="41"/>
      <c r="NL153" s="41"/>
      <c r="NM153" s="41"/>
      <c r="NN153" s="41"/>
      <c r="NO153" s="41"/>
      <c r="NP153" s="41"/>
      <c r="NQ153" s="41"/>
      <c r="NR153" s="41"/>
      <c r="NS153" s="41"/>
      <c r="NT153" s="41"/>
      <c r="NU153" s="41"/>
      <c r="NV153" s="41"/>
      <c r="NW153" s="41"/>
      <c r="NX153" s="41"/>
      <c r="NY153" s="41"/>
      <c r="NZ153" s="41"/>
      <c r="OA153" s="41"/>
      <c r="OB153" s="41"/>
      <c r="OC153" s="41"/>
      <c r="OD153" s="41"/>
      <c r="OE153" s="41"/>
      <c r="OF153" s="41"/>
      <c r="OG153" s="41"/>
      <c r="OH153" s="41"/>
      <c r="OI153" s="41"/>
      <c r="OJ153" s="41"/>
      <c r="OK153" s="41"/>
      <c r="OL153" s="41"/>
      <c r="OM153" s="41"/>
      <c r="ON153" s="41"/>
      <c r="OO153" s="41"/>
      <c r="OP153" s="41"/>
      <c r="OQ153" s="41"/>
      <c r="OR153" s="41"/>
      <c r="OS153" s="41"/>
      <c r="OT153" s="41"/>
      <c r="OU153" s="41"/>
      <c r="OV153" s="41"/>
      <c r="OW153" s="41"/>
      <c r="OX153" s="41"/>
      <c r="OY153" s="41"/>
      <c r="OZ153" s="41"/>
      <c r="PA153" s="41"/>
      <c r="PB153" s="41"/>
      <c r="PC153" s="41"/>
      <c r="PD153" s="41"/>
      <c r="PE153" s="41"/>
      <c r="PF153" s="41"/>
      <c r="PG153" s="41"/>
      <c r="PH153" s="41"/>
      <c r="PI153" s="41"/>
      <c r="PJ153" s="41"/>
      <c r="PK153" s="41"/>
      <c r="PL153" s="41"/>
      <c r="PM153" s="41"/>
      <c r="PN153" s="41"/>
      <c r="PO153" s="41"/>
      <c r="PP153" s="41"/>
      <c r="PQ153" s="41"/>
      <c r="PR153" s="41"/>
      <c r="PS153" s="41"/>
      <c r="PT153" s="41"/>
      <c r="PU153" s="41"/>
      <c r="PV153" s="41"/>
      <c r="PW153" s="41"/>
      <c r="PX153" s="41"/>
      <c r="PY153" s="41"/>
      <c r="PZ153" s="41"/>
      <c r="QA153" s="41"/>
      <c r="QB153" s="41"/>
      <c r="QC153" s="41"/>
      <c r="QD153" s="41"/>
      <c r="QE153" s="41"/>
      <c r="QF153" s="41"/>
      <c r="QG153" s="41"/>
      <c r="QH153" s="41"/>
      <c r="QI153" s="41"/>
      <c r="QJ153" s="41"/>
      <c r="QK153" s="41"/>
      <c r="QL153" s="41"/>
      <c r="QM153" s="41"/>
      <c r="QN153" s="41"/>
      <c r="QO153" s="41"/>
      <c r="QP153" s="41"/>
      <c r="QQ153" s="41"/>
      <c r="QR153" s="41"/>
      <c r="QS153" s="41"/>
      <c r="QT153" s="41"/>
      <c r="QU153" s="41"/>
      <c r="QV153" s="41"/>
      <c r="QW153" s="41"/>
      <c r="QX153" s="41"/>
      <c r="QY153" s="41"/>
      <c r="QZ153" s="41"/>
      <c r="RA153" s="41"/>
      <c r="RB153" s="41"/>
      <c r="RC153" s="41"/>
      <c r="RD153" s="41"/>
      <c r="RE153" s="41"/>
      <c r="RF153" s="41"/>
      <c r="RG153" s="41"/>
      <c r="RH153" s="41"/>
      <c r="RI153" s="41"/>
      <c r="RJ153" s="41"/>
      <c r="RK153" s="41"/>
      <c r="RL153" s="41"/>
      <c r="RM153" s="41"/>
      <c r="RN153" s="41"/>
      <c r="RO153" s="41"/>
      <c r="RP153" s="41"/>
      <c r="RQ153" s="41"/>
      <c r="RR153" s="41"/>
      <c r="RS153" s="41"/>
      <c r="RT153" s="41"/>
      <c r="RU153" s="41"/>
      <c r="RV153" s="41"/>
      <c r="RW153" s="41"/>
      <c r="RX153" s="41"/>
      <c r="RY153" s="41"/>
      <c r="RZ153" s="41"/>
      <c r="SA153" s="41"/>
      <c r="SB153" s="41"/>
      <c r="SC153" s="41"/>
      <c r="SD153" s="41"/>
      <c r="SE153" s="41"/>
      <c r="SF153" s="41"/>
      <c r="SG153" s="41"/>
      <c r="SH153" s="41"/>
      <c r="SI153" s="41"/>
      <c r="SJ153" s="41"/>
    </row>
    <row r="154" spans="1:504" s="42" customFormat="1" ht="38.25" x14ac:dyDescent="0.25">
      <c r="A154" s="31" t="s">
        <v>84</v>
      </c>
      <c r="B154" s="36">
        <f t="shared" ref="B154:K154" si="36">SUM(B156:B161)</f>
        <v>0</v>
      </c>
      <c r="C154" s="36">
        <f t="shared" si="36"/>
        <v>0</v>
      </c>
      <c r="D154" s="36">
        <f t="shared" si="36"/>
        <v>0</v>
      </c>
      <c r="E154" s="36">
        <f t="shared" si="36"/>
        <v>0</v>
      </c>
      <c r="F154" s="36">
        <f t="shared" si="25"/>
        <v>0</v>
      </c>
      <c r="G154" s="36">
        <f t="shared" si="36"/>
        <v>0</v>
      </c>
      <c r="H154" s="36">
        <f t="shared" si="36"/>
        <v>0</v>
      </c>
      <c r="I154" s="36">
        <f t="shared" si="34"/>
        <v>0</v>
      </c>
      <c r="J154" s="36">
        <f t="shared" si="36"/>
        <v>0</v>
      </c>
      <c r="K154" s="36">
        <f t="shared" si="36"/>
        <v>0</v>
      </c>
      <c r="L154" s="36">
        <f t="shared" si="35"/>
        <v>0</v>
      </c>
      <c r="M154" s="36">
        <f t="shared" si="26"/>
        <v>0</v>
      </c>
      <c r="N154" s="127"/>
      <c r="O154" s="4"/>
      <c r="P154" s="4"/>
      <c r="Q154" s="4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  <c r="HG154" s="41"/>
      <c r="HH154" s="41"/>
      <c r="HI154" s="41"/>
      <c r="HJ154" s="41"/>
      <c r="HK154" s="41"/>
      <c r="HL154" s="41"/>
      <c r="HM154" s="41"/>
      <c r="HN154" s="41"/>
      <c r="HO154" s="41"/>
      <c r="HP154" s="41"/>
      <c r="HQ154" s="41"/>
      <c r="HR154" s="41"/>
      <c r="HS154" s="41"/>
      <c r="HT154" s="41"/>
      <c r="HU154" s="41"/>
      <c r="HV154" s="41"/>
      <c r="HW154" s="41"/>
      <c r="HX154" s="41"/>
      <c r="HY154" s="41"/>
      <c r="HZ154" s="41"/>
      <c r="IA154" s="41"/>
      <c r="IB154" s="41"/>
      <c r="IC154" s="41"/>
      <c r="ID154" s="41"/>
      <c r="IE154" s="41"/>
      <c r="IF154" s="41"/>
      <c r="IG154" s="41"/>
      <c r="IH154" s="41"/>
      <c r="II154" s="41"/>
      <c r="IJ154" s="41"/>
      <c r="IK154" s="41"/>
      <c r="IL154" s="41"/>
      <c r="IM154" s="41"/>
      <c r="IN154" s="41"/>
      <c r="IO154" s="41"/>
      <c r="IP154" s="41"/>
      <c r="IQ154" s="41"/>
      <c r="IR154" s="41"/>
      <c r="IS154" s="41"/>
      <c r="IT154" s="41"/>
      <c r="IU154" s="41"/>
      <c r="IV154" s="41"/>
      <c r="IW154" s="41"/>
      <c r="IX154" s="41"/>
      <c r="IY154" s="41"/>
      <c r="IZ154" s="41"/>
      <c r="JA154" s="41"/>
      <c r="JB154" s="41"/>
      <c r="JC154" s="41"/>
      <c r="JD154" s="41"/>
      <c r="JE154" s="41"/>
      <c r="JF154" s="41"/>
      <c r="JG154" s="41"/>
      <c r="JH154" s="41"/>
      <c r="JI154" s="41"/>
      <c r="JJ154" s="41"/>
      <c r="JK154" s="41"/>
      <c r="JL154" s="41"/>
      <c r="JM154" s="41"/>
      <c r="JN154" s="41"/>
      <c r="JO154" s="41"/>
      <c r="JP154" s="41"/>
      <c r="JQ154" s="41"/>
      <c r="JR154" s="41"/>
      <c r="JS154" s="41"/>
      <c r="JT154" s="41"/>
      <c r="JU154" s="41"/>
      <c r="JV154" s="41"/>
      <c r="JW154" s="41"/>
      <c r="JX154" s="41"/>
      <c r="JY154" s="41"/>
      <c r="JZ154" s="41"/>
      <c r="KA154" s="41"/>
      <c r="KB154" s="41"/>
      <c r="KC154" s="41"/>
      <c r="KD154" s="41"/>
      <c r="KE154" s="41"/>
      <c r="KF154" s="41"/>
      <c r="KG154" s="41"/>
      <c r="KH154" s="41"/>
      <c r="KI154" s="41"/>
      <c r="KJ154" s="41"/>
      <c r="KK154" s="41"/>
      <c r="KL154" s="41"/>
      <c r="KM154" s="41"/>
      <c r="KN154" s="41"/>
      <c r="KO154" s="41"/>
      <c r="KP154" s="41"/>
      <c r="KQ154" s="41"/>
      <c r="KR154" s="41"/>
      <c r="KS154" s="41"/>
      <c r="KT154" s="41"/>
      <c r="KU154" s="41"/>
      <c r="KV154" s="41"/>
      <c r="KW154" s="41"/>
      <c r="KX154" s="41"/>
      <c r="KY154" s="41"/>
      <c r="KZ154" s="41"/>
      <c r="LA154" s="41"/>
      <c r="LB154" s="41"/>
      <c r="LC154" s="41"/>
      <c r="LD154" s="41"/>
      <c r="LE154" s="41"/>
      <c r="LF154" s="41"/>
      <c r="LG154" s="41"/>
      <c r="LH154" s="41"/>
      <c r="LI154" s="41"/>
      <c r="LJ154" s="41"/>
      <c r="LK154" s="41"/>
      <c r="LL154" s="41"/>
      <c r="LM154" s="41"/>
      <c r="LN154" s="41"/>
      <c r="LO154" s="41"/>
      <c r="LP154" s="41"/>
      <c r="LQ154" s="41"/>
      <c r="LR154" s="41"/>
      <c r="LS154" s="41"/>
      <c r="LT154" s="41"/>
      <c r="LU154" s="41"/>
      <c r="LV154" s="41"/>
      <c r="LW154" s="41"/>
      <c r="LX154" s="41"/>
      <c r="LY154" s="41"/>
      <c r="LZ154" s="41"/>
      <c r="MA154" s="41"/>
      <c r="MB154" s="41"/>
      <c r="MC154" s="41"/>
      <c r="MD154" s="41"/>
      <c r="ME154" s="41"/>
      <c r="MF154" s="41"/>
      <c r="MG154" s="41"/>
      <c r="MH154" s="41"/>
      <c r="MI154" s="41"/>
      <c r="MJ154" s="41"/>
      <c r="MK154" s="41"/>
      <c r="ML154" s="41"/>
      <c r="MM154" s="41"/>
      <c r="MN154" s="41"/>
      <c r="MO154" s="41"/>
      <c r="MP154" s="41"/>
      <c r="MQ154" s="41"/>
      <c r="MR154" s="41"/>
      <c r="MS154" s="41"/>
      <c r="MT154" s="41"/>
      <c r="MU154" s="41"/>
      <c r="MV154" s="41"/>
      <c r="MW154" s="41"/>
      <c r="MX154" s="41"/>
      <c r="MY154" s="41"/>
      <c r="MZ154" s="41"/>
      <c r="NA154" s="41"/>
      <c r="NB154" s="41"/>
      <c r="NC154" s="41"/>
      <c r="ND154" s="41"/>
      <c r="NE154" s="41"/>
      <c r="NF154" s="41"/>
      <c r="NG154" s="41"/>
      <c r="NH154" s="41"/>
      <c r="NI154" s="41"/>
      <c r="NJ154" s="41"/>
      <c r="NK154" s="41"/>
      <c r="NL154" s="41"/>
      <c r="NM154" s="41"/>
      <c r="NN154" s="41"/>
      <c r="NO154" s="41"/>
      <c r="NP154" s="41"/>
      <c r="NQ154" s="41"/>
      <c r="NR154" s="41"/>
      <c r="NS154" s="41"/>
      <c r="NT154" s="41"/>
      <c r="NU154" s="41"/>
      <c r="NV154" s="41"/>
      <c r="NW154" s="41"/>
      <c r="NX154" s="41"/>
      <c r="NY154" s="41"/>
      <c r="NZ154" s="41"/>
      <c r="OA154" s="41"/>
      <c r="OB154" s="41"/>
      <c r="OC154" s="41"/>
      <c r="OD154" s="41"/>
      <c r="OE154" s="41"/>
      <c r="OF154" s="41"/>
      <c r="OG154" s="41"/>
      <c r="OH154" s="41"/>
      <c r="OI154" s="41"/>
      <c r="OJ154" s="41"/>
      <c r="OK154" s="41"/>
      <c r="OL154" s="41"/>
      <c r="OM154" s="41"/>
      <c r="ON154" s="41"/>
      <c r="OO154" s="41"/>
      <c r="OP154" s="41"/>
      <c r="OQ154" s="41"/>
      <c r="OR154" s="41"/>
      <c r="OS154" s="41"/>
      <c r="OT154" s="41"/>
      <c r="OU154" s="41"/>
      <c r="OV154" s="41"/>
      <c r="OW154" s="41"/>
      <c r="OX154" s="41"/>
      <c r="OY154" s="41"/>
      <c r="OZ154" s="41"/>
      <c r="PA154" s="41"/>
      <c r="PB154" s="41"/>
      <c r="PC154" s="41"/>
      <c r="PD154" s="41"/>
      <c r="PE154" s="41"/>
      <c r="PF154" s="41"/>
      <c r="PG154" s="41"/>
      <c r="PH154" s="41"/>
      <c r="PI154" s="41"/>
      <c r="PJ154" s="41"/>
      <c r="PK154" s="41"/>
      <c r="PL154" s="41"/>
      <c r="PM154" s="41"/>
      <c r="PN154" s="41"/>
      <c r="PO154" s="41"/>
      <c r="PP154" s="41"/>
      <c r="PQ154" s="41"/>
      <c r="PR154" s="41"/>
      <c r="PS154" s="41"/>
      <c r="PT154" s="41"/>
      <c r="PU154" s="41"/>
      <c r="PV154" s="41"/>
      <c r="PW154" s="41"/>
      <c r="PX154" s="41"/>
      <c r="PY154" s="41"/>
      <c r="PZ154" s="41"/>
      <c r="QA154" s="41"/>
      <c r="QB154" s="41"/>
      <c r="QC154" s="41"/>
      <c r="QD154" s="41"/>
      <c r="QE154" s="41"/>
      <c r="QF154" s="41"/>
      <c r="QG154" s="41"/>
      <c r="QH154" s="41"/>
      <c r="QI154" s="41"/>
      <c r="QJ154" s="41"/>
      <c r="QK154" s="41"/>
      <c r="QL154" s="41"/>
      <c r="QM154" s="41"/>
      <c r="QN154" s="41"/>
      <c r="QO154" s="41"/>
      <c r="QP154" s="41"/>
      <c r="QQ154" s="41"/>
      <c r="QR154" s="41"/>
      <c r="QS154" s="41"/>
      <c r="QT154" s="41"/>
      <c r="QU154" s="41"/>
      <c r="QV154" s="41"/>
      <c r="QW154" s="41"/>
      <c r="QX154" s="41"/>
      <c r="QY154" s="41"/>
      <c r="QZ154" s="41"/>
      <c r="RA154" s="41"/>
      <c r="RB154" s="41"/>
      <c r="RC154" s="41"/>
      <c r="RD154" s="41"/>
      <c r="RE154" s="41"/>
      <c r="RF154" s="41"/>
      <c r="RG154" s="41"/>
      <c r="RH154" s="41"/>
      <c r="RI154" s="41"/>
      <c r="RJ154" s="41"/>
      <c r="RK154" s="41"/>
      <c r="RL154" s="41"/>
      <c r="RM154" s="41"/>
      <c r="RN154" s="41"/>
      <c r="RO154" s="41"/>
      <c r="RP154" s="41"/>
      <c r="RQ154" s="41"/>
      <c r="RR154" s="41"/>
      <c r="RS154" s="41"/>
      <c r="RT154" s="41"/>
      <c r="RU154" s="41"/>
      <c r="RV154" s="41"/>
      <c r="RW154" s="41"/>
      <c r="RX154" s="41"/>
      <c r="RY154" s="41"/>
      <c r="RZ154" s="41"/>
      <c r="SA154" s="41"/>
      <c r="SB154" s="41"/>
      <c r="SC154" s="41"/>
      <c r="SD154" s="41"/>
      <c r="SE154" s="41"/>
      <c r="SF154" s="41"/>
      <c r="SG154" s="41"/>
      <c r="SH154" s="41"/>
      <c r="SI154" s="41"/>
      <c r="SJ154" s="41"/>
    </row>
    <row r="155" spans="1:504" s="42" customFormat="1" ht="25.5" x14ac:dyDescent="0.25">
      <c r="A155" s="34" t="s">
        <v>82</v>
      </c>
      <c r="B155" s="17"/>
      <c r="C155" s="17"/>
      <c r="D155" s="12"/>
      <c r="E155" s="36"/>
      <c r="F155" s="17">
        <f t="shared" si="25"/>
        <v>0</v>
      </c>
      <c r="G155" s="17"/>
      <c r="H155" s="18"/>
      <c r="I155" s="18">
        <f t="shared" si="34"/>
        <v>0</v>
      </c>
      <c r="J155" s="18"/>
      <c r="K155" s="18"/>
      <c r="L155" s="36">
        <f t="shared" si="35"/>
        <v>0</v>
      </c>
      <c r="M155" s="36">
        <f t="shared" si="26"/>
        <v>0</v>
      </c>
      <c r="N155" s="122"/>
      <c r="O155" s="4"/>
      <c r="P155" s="4"/>
      <c r="Q155" s="4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  <c r="HG155" s="41"/>
      <c r="HH155" s="41"/>
      <c r="HI155" s="41"/>
      <c r="HJ155" s="41"/>
      <c r="HK155" s="41"/>
      <c r="HL155" s="41"/>
      <c r="HM155" s="41"/>
      <c r="HN155" s="41"/>
      <c r="HO155" s="41"/>
      <c r="HP155" s="41"/>
      <c r="HQ155" s="41"/>
      <c r="HR155" s="41"/>
      <c r="HS155" s="41"/>
      <c r="HT155" s="41"/>
      <c r="HU155" s="41"/>
      <c r="HV155" s="41"/>
      <c r="HW155" s="41"/>
      <c r="HX155" s="41"/>
      <c r="HY155" s="41"/>
      <c r="HZ155" s="41"/>
      <c r="IA155" s="41"/>
      <c r="IB155" s="41"/>
      <c r="IC155" s="41"/>
      <c r="ID155" s="41"/>
      <c r="IE155" s="41"/>
      <c r="IF155" s="41"/>
      <c r="IG155" s="41"/>
      <c r="IH155" s="41"/>
      <c r="II155" s="41"/>
      <c r="IJ155" s="41"/>
      <c r="IK155" s="41"/>
      <c r="IL155" s="41"/>
      <c r="IM155" s="41"/>
      <c r="IN155" s="41"/>
      <c r="IO155" s="41"/>
      <c r="IP155" s="41"/>
      <c r="IQ155" s="41"/>
      <c r="IR155" s="41"/>
      <c r="IS155" s="41"/>
      <c r="IT155" s="41"/>
      <c r="IU155" s="41"/>
      <c r="IV155" s="41"/>
      <c r="IW155" s="41"/>
      <c r="IX155" s="41"/>
      <c r="IY155" s="41"/>
      <c r="IZ155" s="41"/>
      <c r="JA155" s="41"/>
      <c r="JB155" s="41"/>
      <c r="JC155" s="41"/>
      <c r="JD155" s="41"/>
      <c r="JE155" s="41"/>
      <c r="JF155" s="41"/>
      <c r="JG155" s="41"/>
      <c r="JH155" s="41"/>
      <c r="JI155" s="41"/>
      <c r="JJ155" s="41"/>
      <c r="JK155" s="41"/>
      <c r="JL155" s="41"/>
      <c r="JM155" s="41"/>
      <c r="JN155" s="41"/>
      <c r="JO155" s="41"/>
      <c r="JP155" s="41"/>
      <c r="JQ155" s="41"/>
      <c r="JR155" s="41"/>
      <c r="JS155" s="41"/>
      <c r="JT155" s="41"/>
      <c r="JU155" s="41"/>
      <c r="JV155" s="41"/>
      <c r="JW155" s="41"/>
      <c r="JX155" s="41"/>
      <c r="JY155" s="41"/>
      <c r="JZ155" s="41"/>
      <c r="KA155" s="41"/>
      <c r="KB155" s="41"/>
      <c r="KC155" s="41"/>
      <c r="KD155" s="41"/>
      <c r="KE155" s="41"/>
      <c r="KF155" s="41"/>
      <c r="KG155" s="41"/>
      <c r="KH155" s="41"/>
      <c r="KI155" s="41"/>
      <c r="KJ155" s="41"/>
      <c r="KK155" s="41"/>
      <c r="KL155" s="41"/>
      <c r="KM155" s="41"/>
      <c r="KN155" s="41"/>
      <c r="KO155" s="41"/>
      <c r="KP155" s="41"/>
      <c r="KQ155" s="41"/>
      <c r="KR155" s="41"/>
      <c r="KS155" s="41"/>
      <c r="KT155" s="41"/>
      <c r="KU155" s="41"/>
      <c r="KV155" s="41"/>
      <c r="KW155" s="41"/>
      <c r="KX155" s="41"/>
      <c r="KY155" s="41"/>
      <c r="KZ155" s="41"/>
      <c r="LA155" s="41"/>
      <c r="LB155" s="41"/>
      <c r="LC155" s="41"/>
      <c r="LD155" s="41"/>
      <c r="LE155" s="41"/>
      <c r="LF155" s="41"/>
      <c r="LG155" s="41"/>
      <c r="LH155" s="41"/>
      <c r="LI155" s="41"/>
      <c r="LJ155" s="41"/>
      <c r="LK155" s="41"/>
      <c r="LL155" s="41"/>
      <c r="LM155" s="41"/>
      <c r="LN155" s="41"/>
      <c r="LO155" s="41"/>
      <c r="LP155" s="41"/>
      <c r="LQ155" s="41"/>
      <c r="LR155" s="41"/>
      <c r="LS155" s="41"/>
      <c r="LT155" s="41"/>
      <c r="LU155" s="41"/>
      <c r="LV155" s="41"/>
      <c r="LW155" s="41"/>
      <c r="LX155" s="41"/>
      <c r="LY155" s="41"/>
      <c r="LZ155" s="41"/>
      <c r="MA155" s="41"/>
      <c r="MB155" s="41"/>
      <c r="MC155" s="41"/>
      <c r="MD155" s="41"/>
      <c r="ME155" s="41"/>
      <c r="MF155" s="41"/>
      <c r="MG155" s="41"/>
      <c r="MH155" s="41"/>
      <c r="MI155" s="41"/>
      <c r="MJ155" s="41"/>
      <c r="MK155" s="41"/>
      <c r="ML155" s="41"/>
      <c r="MM155" s="41"/>
      <c r="MN155" s="41"/>
      <c r="MO155" s="41"/>
      <c r="MP155" s="41"/>
      <c r="MQ155" s="41"/>
      <c r="MR155" s="41"/>
      <c r="MS155" s="41"/>
      <c r="MT155" s="41"/>
      <c r="MU155" s="41"/>
      <c r="MV155" s="41"/>
      <c r="MW155" s="41"/>
      <c r="MX155" s="41"/>
      <c r="MY155" s="41"/>
      <c r="MZ155" s="41"/>
      <c r="NA155" s="41"/>
      <c r="NB155" s="41"/>
      <c r="NC155" s="41"/>
      <c r="ND155" s="41"/>
      <c r="NE155" s="41"/>
      <c r="NF155" s="41"/>
      <c r="NG155" s="41"/>
      <c r="NH155" s="41"/>
      <c r="NI155" s="41"/>
      <c r="NJ155" s="41"/>
      <c r="NK155" s="41"/>
      <c r="NL155" s="41"/>
      <c r="NM155" s="41"/>
      <c r="NN155" s="41"/>
      <c r="NO155" s="41"/>
      <c r="NP155" s="41"/>
      <c r="NQ155" s="41"/>
      <c r="NR155" s="41"/>
      <c r="NS155" s="41"/>
      <c r="NT155" s="41"/>
      <c r="NU155" s="41"/>
      <c r="NV155" s="41"/>
      <c r="NW155" s="41"/>
      <c r="NX155" s="41"/>
      <c r="NY155" s="41"/>
      <c r="NZ155" s="41"/>
      <c r="OA155" s="41"/>
      <c r="OB155" s="41"/>
      <c r="OC155" s="41"/>
      <c r="OD155" s="41"/>
      <c r="OE155" s="41"/>
      <c r="OF155" s="41"/>
      <c r="OG155" s="41"/>
      <c r="OH155" s="41"/>
      <c r="OI155" s="41"/>
      <c r="OJ155" s="41"/>
      <c r="OK155" s="41"/>
      <c r="OL155" s="41"/>
      <c r="OM155" s="41"/>
      <c r="ON155" s="41"/>
      <c r="OO155" s="41"/>
      <c r="OP155" s="41"/>
      <c r="OQ155" s="41"/>
      <c r="OR155" s="41"/>
      <c r="OS155" s="41"/>
      <c r="OT155" s="41"/>
      <c r="OU155" s="41"/>
      <c r="OV155" s="41"/>
      <c r="OW155" s="41"/>
      <c r="OX155" s="41"/>
      <c r="OY155" s="41"/>
      <c r="OZ155" s="41"/>
      <c r="PA155" s="41"/>
      <c r="PB155" s="41"/>
      <c r="PC155" s="41"/>
      <c r="PD155" s="41"/>
      <c r="PE155" s="41"/>
      <c r="PF155" s="41"/>
      <c r="PG155" s="41"/>
      <c r="PH155" s="41"/>
      <c r="PI155" s="41"/>
      <c r="PJ155" s="41"/>
      <c r="PK155" s="41"/>
      <c r="PL155" s="41"/>
      <c r="PM155" s="41"/>
      <c r="PN155" s="41"/>
      <c r="PO155" s="41"/>
      <c r="PP155" s="41"/>
      <c r="PQ155" s="41"/>
      <c r="PR155" s="41"/>
      <c r="PS155" s="41"/>
      <c r="PT155" s="41"/>
      <c r="PU155" s="41"/>
      <c r="PV155" s="41"/>
      <c r="PW155" s="41"/>
      <c r="PX155" s="41"/>
      <c r="PY155" s="41"/>
      <c r="PZ155" s="41"/>
      <c r="QA155" s="41"/>
      <c r="QB155" s="41"/>
      <c r="QC155" s="41"/>
      <c r="QD155" s="41"/>
      <c r="QE155" s="41"/>
      <c r="QF155" s="41"/>
      <c r="QG155" s="41"/>
      <c r="QH155" s="41"/>
      <c r="QI155" s="41"/>
      <c r="QJ155" s="41"/>
      <c r="QK155" s="41"/>
      <c r="QL155" s="41"/>
      <c r="QM155" s="41"/>
      <c r="QN155" s="41"/>
      <c r="QO155" s="41"/>
      <c r="QP155" s="41"/>
      <c r="QQ155" s="41"/>
      <c r="QR155" s="41"/>
      <c r="QS155" s="41"/>
      <c r="QT155" s="41"/>
      <c r="QU155" s="41"/>
      <c r="QV155" s="41"/>
      <c r="QW155" s="41"/>
      <c r="QX155" s="41"/>
      <c r="QY155" s="41"/>
      <c r="QZ155" s="41"/>
      <c r="RA155" s="41"/>
      <c r="RB155" s="41"/>
      <c r="RC155" s="41"/>
      <c r="RD155" s="41"/>
      <c r="RE155" s="41"/>
      <c r="RF155" s="41"/>
      <c r="RG155" s="41"/>
      <c r="RH155" s="41"/>
      <c r="RI155" s="41"/>
      <c r="RJ155" s="41"/>
      <c r="RK155" s="41"/>
      <c r="RL155" s="41"/>
      <c r="RM155" s="41"/>
      <c r="RN155" s="41"/>
      <c r="RO155" s="41"/>
      <c r="RP155" s="41"/>
      <c r="RQ155" s="41"/>
      <c r="RR155" s="41"/>
      <c r="RS155" s="41"/>
      <c r="RT155" s="41"/>
      <c r="RU155" s="41"/>
      <c r="RV155" s="41"/>
      <c r="RW155" s="41"/>
      <c r="RX155" s="41"/>
      <c r="RY155" s="41"/>
      <c r="RZ155" s="41"/>
      <c r="SA155" s="41"/>
      <c r="SB155" s="41"/>
      <c r="SC155" s="41"/>
      <c r="SD155" s="41"/>
      <c r="SE155" s="41"/>
      <c r="SF155" s="41"/>
      <c r="SG155" s="41"/>
      <c r="SH155" s="41"/>
      <c r="SI155" s="41"/>
      <c r="SJ155" s="41"/>
    </row>
    <row r="156" spans="1:504" s="42" customFormat="1" ht="76.5" x14ac:dyDescent="0.25">
      <c r="A156" s="49" t="s">
        <v>85</v>
      </c>
      <c r="B156" s="50"/>
      <c r="C156" s="50"/>
      <c r="D156" s="50"/>
      <c r="E156" s="50"/>
      <c r="F156" s="50">
        <f t="shared" si="25"/>
        <v>0</v>
      </c>
      <c r="G156" s="50"/>
      <c r="H156" s="154"/>
      <c r="I156" s="154">
        <f t="shared" si="34"/>
        <v>0</v>
      </c>
      <c r="J156" s="50"/>
      <c r="K156" s="50"/>
      <c r="L156" s="50">
        <f t="shared" si="35"/>
        <v>0</v>
      </c>
      <c r="M156" s="50">
        <f t="shared" si="26"/>
        <v>0</v>
      </c>
      <c r="N156" s="132"/>
      <c r="O156" s="4"/>
      <c r="P156" s="4"/>
      <c r="Q156" s="4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  <c r="HG156" s="41"/>
      <c r="HH156" s="41"/>
      <c r="HI156" s="41"/>
      <c r="HJ156" s="41"/>
      <c r="HK156" s="41"/>
      <c r="HL156" s="41"/>
      <c r="HM156" s="41"/>
      <c r="HN156" s="41"/>
      <c r="HO156" s="41"/>
      <c r="HP156" s="41"/>
      <c r="HQ156" s="41"/>
      <c r="HR156" s="41"/>
      <c r="HS156" s="41"/>
      <c r="HT156" s="41"/>
      <c r="HU156" s="41"/>
      <c r="HV156" s="41"/>
      <c r="HW156" s="41"/>
      <c r="HX156" s="41"/>
      <c r="HY156" s="41"/>
      <c r="HZ156" s="41"/>
      <c r="IA156" s="41"/>
      <c r="IB156" s="41"/>
      <c r="IC156" s="41"/>
      <c r="ID156" s="41"/>
      <c r="IE156" s="41"/>
      <c r="IF156" s="41"/>
      <c r="IG156" s="41"/>
      <c r="IH156" s="41"/>
      <c r="II156" s="41"/>
      <c r="IJ156" s="41"/>
      <c r="IK156" s="41"/>
      <c r="IL156" s="41"/>
      <c r="IM156" s="41"/>
      <c r="IN156" s="41"/>
      <c r="IO156" s="41"/>
      <c r="IP156" s="41"/>
      <c r="IQ156" s="41"/>
      <c r="IR156" s="41"/>
      <c r="IS156" s="41"/>
      <c r="IT156" s="41"/>
      <c r="IU156" s="41"/>
      <c r="IV156" s="41"/>
      <c r="IW156" s="41"/>
      <c r="IX156" s="41"/>
      <c r="IY156" s="41"/>
      <c r="IZ156" s="41"/>
      <c r="JA156" s="41"/>
      <c r="JB156" s="41"/>
      <c r="JC156" s="41"/>
      <c r="JD156" s="41"/>
      <c r="JE156" s="41"/>
      <c r="JF156" s="41"/>
      <c r="JG156" s="41"/>
      <c r="JH156" s="41"/>
      <c r="JI156" s="41"/>
      <c r="JJ156" s="41"/>
      <c r="JK156" s="41"/>
      <c r="JL156" s="41"/>
      <c r="JM156" s="41"/>
      <c r="JN156" s="41"/>
      <c r="JO156" s="41"/>
      <c r="JP156" s="41"/>
      <c r="JQ156" s="41"/>
      <c r="JR156" s="41"/>
      <c r="JS156" s="41"/>
      <c r="JT156" s="41"/>
      <c r="JU156" s="41"/>
      <c r="JV156" s="41"/>
      <c r="JW156" s="41"/>
      <c r="JX156" s="41"/>
      <c r="JY156" s="41"/>
      <c r="JZ156" s="41"/>
      <c r="KA156" s="41"/>
      <c r="KB156" s="41"/>
      <c r="KC156" s="41"/>
      <c r="KD156" s="41"/>
      <c r="KE156" s="41"/>
      <c r="KF156" s="41"/>
      <c r="KG156" s="41"/>
      <c r="KH156" s="41"/>
      <c r="KI156" s="41"/>
      <c r="KJ156" s="41"/>
      <c r="KK156" s="41"/>
      <c r="KL156" s="41"/>
      <c r="KM156" s="41"/>
      <c r="KN156" s="41"/>
      <c r="KO156" s="41"/>
      <c r="KP156" s="41"/>
      <c r="KQ156" s="41"/>
      <c r="KR156" s="41"/>
      <c r="KS156" s="41"/>
      <c r="KT156" s="41"/>
      <c r="KU156" s="41"/>
      <c r="KV156" s="41"/>
      <c r="KW156" s="41"/>
      <c r="KX156" s="41"/>
      <c r="KY156" s="41"/>
      <c r="KZ156" s="41"/>
      <c r="LA156" s="41"/>
      <c r="LB156" s="41"/>
      <c r="LC156" s="41"/>
      <c r="LD156" s="41"/>
      <c r="LE156" s="41"/>
      <c r="LF156" s="41"/>
      <c r="LG156" s="41"/>
      <c r="LH156" s="41"/>
      <c r="LI156" s="41"/>
      <c r="LJ156" s="41"/>
      <c r="LK156" s="41"/>
      <c r="LL156" s="41"/>
      <c r="LM156" s="41"/>
      <c r="LN156" s="41"/>
      <c r="LO156" s="41"/>
      <c r="LP156" s="41"/>
      <c r="LQ156" s="41"/>
      <c r="LR156" s="41"/>
      <c r="LS156" s="41"/>
      <c r="LT156" s="41"/>
      <c r="LU156" s="41"/>
      <c r="LV156" s="41"/>
      <c r="LW156" s="41"/>
      <c r="LX156" s="41"/>
      <c r="LY156" s="41"/>
      <c r="LZ156" s="41"/>
      <c r="MA156" s="41"/>
      <c r="MB156" s="41"/>
      <c r="MC156" s="41"/>
      <c r="MD156" s="41"/>
      <c r="ME156" s="41"/>
      <c r="MF156" s="41"/>
      <c r="MG156" s="41"/>
      <c r="MH156" s="41"/>
      <c r="MI156" s="41"/>
      <c r="MJ156" s="41"/>
      <c r="MK156" s="41"/>
      <c r="ML156" s="41"/>
      <c r="MM156" s="41"/>
      <c r="MN156" s="41"/>
      <c r="MO156" s="41"/>
      <c r="MP156" s="41"/>
      <c r="MQ156" s="41"/>
      <c r="MR156" s="41"/>
      <c r="MS156" s="41"/>
      <c r="MT156" s="41"/>
      <c r="MU156" s="41"/>
      <c r="MV156" s="41"/>
      <c r="MW156" s="41"/>
      <c r="MX156" s="41"/>
      <c r="MY156" s="41"/>
      <c r="MZ156" s="41"/>
      <c r="NA156" s="41"/>
      <c r="NB156" s="41"/>
      <c r="NC156" s="41"/>
      <c r="ND156" s="41"/>
      <c r="NE156" s="41"/>
      <c r="NF156" s="41"/>
      <c r="NG156" s="41"/>
      <c r="NH156" s="41"/>
      <c r="NI156" s="41"/>
      <c r="NJ156" s="41"/>
      <c r="NK156" s="41"/>
      <c r="NL156" s="41"/>
      <c r="NM156" s="41"/>
      <c r="NN156" s="41"/>
      <c r="NO156" s="41"/>
      <c r="NP156" s="41"/>
      <c r="NQ156" s="41"/>
      <c r="NR156" s="41"/>
      <c r="NS156" s="41"/>
      <c r="NT156" s="41"/>
      <c r="NU156" s="41"/>
      <c r="NV156" s="41"/>
      <c r="NW156" s="41"/>
      <c r="NX156" s="41"/>
      <c r="NY156" s="41"/>
      <c r="NZ156" s="41"/>
      <c r="OA156" s="41"/>
      <c r="OB156" s="41"/>
      <c r="OC156" s="41"/>
      <c r="OD156" s="41"/>
      <c r="OE156" s="41"/>
      <c r="OF156" s="41"/>
      <c r="OG156" s="41"/>
      <c r="OH156" s="41"/>
      <c r="OI156" s="41"/>
      <c r="OJ156" s="41"/>
      <c r="OK156" s="41"/>
      <c r="OL156" s="41"/>
      <c r="OM156" s="41"/>
      <c r="ON156" s="41"/>
      <c r="OO156" s="41"/>
      <c r="OP156" s="41"/>
      <c r="OQ156" s="41"/>
      <c r="OR156" s="41"/>
      <c r="OS156" s="41"/>
      <c r="OT156" s="41"/>
      <c r="OU156" s="41"/>
      <c r="OV156" s="41"/>
      <c r="OW156" s="41"/>
      <c r="OX156" s="41"/>
      <c r="OY156" s="41"/>
      <c r="OZ156" s="41"/>
      <c r="PA156" s="41"/>
      <c r="PB156" s="41"/>
      <c r="PC156" s="41"/>
      <c r="PD156" s="41"/>
      <c r="PE156" s="41"/>
      <c r="PF156" s="41"/>
      <c r="PG156" s="41"/>
      <c r="PH156" s="41"/>
      <c r="PI156" s="41"/>
      <c r="PJ156" s="41"/>
      <c r="PK156" s="41"/>
      <c r="PL156" s="41"/>
      <c r="PM156" s="41"/>
      <c r="PN156" s="41"/>
      <c r="PO156" s="41"/>
      <c r="PP156" s="41"/>
      <c r="PQ156" s="41"/>
      <c r="PR156" s="41"/>
      <c r="PS156" s="41"/>
      <c r="PT156" s="41"/>
      <c r="PU156" s="41"/>
      <c r="PV156" s="41"/>
      <c r="PW156" s="41"/>
      <c r="PX156" s="41"/>
      <c r="PY156" s="41"/>
      <c r="PZ156" s="41"/>
      <c r="QA156" s="41"/>
      <c r="QB156" s="41"/>
      <c r="QC156" s="41"/>
      <c r="QD156" s="41"/>
      <c r="QE156" s="41"/>
      <c r="QF156" s="41"/>
      <c r="QG156" s="41"/>
      <c r="QH156" s="41"/>
      <c r="QI156" s="41"/>
      <c r="QJ156" s="41"/>
      <c r="QK156" s="41"/>
      <c r="QL156" s="41"/>
      <c r="QM156" s="41"/>
      <c r="QN156" s="41"/>
      <c r="QO156" s="41"/>
      <c r="QP156" s="41"/>
      <c r="QQ156" s="41"/>
      <c r="QR156" s="41"/>
      <c r="QS156" s="41"/>
      <c r="QT156" s="41"/>
      <c r="QU156" s="41"/>
      <c r="QV156" s="41"/>
      <c r="QW156" s="41"/>
      <c r="QX156" s="41"/>
      <c r="QY156" s="41"/>
      <c r="QZ156" s="41"/>
      <c r="RA156" s="41"/>
      <c r="RB156" s="41"/>
      <c r="RC156" s="41"/>
      <c r="RD156" s="41"/>
      <c r="RE156" s="41"/>
      <c r="RF156" s="41"/>
      <c r="RG156" s="41"/>
      <c r="RH156" s="41"/>
      <c r="RI156" s="41"/>
      <c r="RJ156" s="41"/>
      <c r="RK156" s="41"/>
      <c r="RL156" s="41"/>
      <c r="RM156" s="41"/>
      <c r="RN156" s="41"/>
      <c r="RO156" s="41"/>
      <c r="RP156" s="41"/>
      <c r="RQ156" s="41"/>
      <c r="RR156" s="41"/>
      <c r="RS156" s="41"/>
      <c r="RT156" s="41"/>
      <c r="RU156" s="41"/>
      <c r="RV156" s="41"/>
      <c r="RW156" s="41"/>
      <c r="RX156" s="41"/>
      <c r="RY156" s="41"/>
      <c r="RZ156" s="41"/>
      <c r="SA156" s="41"/>
      <c r="SB156" s="41"/>
      <c r="SC156" s="41"/>
      <c r="SD156" s="41"/>
      <c r="SE156" s="41"/>
      <c r="SF156" s="41"/>
      <c r="SG156" s="41"/>
      <c r="SH156" s="41"/>
      <c r="SI156" s="41"/>
      <c r="SJ156" s="41"/>
    </row>
    <row r="157" spans="1:504" s="4" customFormat="1" ht="15" x14ac:dyDescent="0.25">
      <c r="A157" s="31" t="s">
        <v>86</v>
      </c>
      <c r="B157" s="17"/>
      <c r="C157" s="17"/>
      <c r="D157" s="17"/>
      <c r="E157" s="17"/>
      <c r="F157" s="17">
        <f t="shared" si="25"/>
        <v>0</v>
      </c>
      <c r="G157" s="17"/>
      <c r="H157" s="18"/>
      <c r="I157" s="18">
        <f t="shared" si="34"/>
        <v>0</v>
      </c>
      <c r="J157" s="17"/>
      <c r="K157" s="17"/>
      <c r="L157" s="17">
        <f t="shared" si="35"/>
        <v>0</v>
      </c>
      <c r="M157" s="17">
        <f t="shared" si="26"/>
        <v>0</v>
      </c>
      <c r="N157" s="126"/>
    </row>
    <row r="158" spans="1:504" s="4" customFormat="1" ht="25.5" x14ac:dyDescent="0.25">
      <c r="A158" s="31" t="s">
        <v>87</v>
      </c>
      <c r="B158" s="17"/>
      <c r="C158" s="17"/>
      <c r="D158" s="17"/>
      <c r="E158" s="17"/>
      <c r="F158" s="17">
        <f t="shared" si="25"/>
        <v>0</v>
      </c>
      <c r="G158" s="17"/>
      <c r="H158" s="18"/>
      <c r="I158" s="18">
        <f t="shared" si="34"/>
        <v>0</v>
      </c>
      <c r="J158" s="17"/>
      <c r="K158" s="17"/>
      <c r="L158" s="17">
        <f t="shared" si="35"/>
        <v>0</v>
      </c>
      <c r="M158" s="17">
        <f t="shared" si="26"/>
        <v>0</v>
      </c>
      <c r="N158" s="122"/>
    </row>
    <row r="159" spans="1:504" s="4" customFormat="1" ht="25.5" x14ac:dyDescent="0.25">
      <c r="A159" s="31" t="s">
        <v>88</v>
      </c>
      <c r="B159" s="17"/>
      <c r="C159" s="36"/>
      <c r="D159" s="17"/>
      <c r="E159" s="17"/>
      <c r="F159" s="17">
        <f t="shared" si="25"/>
        <v>0</v>
      </c>
      <c r="G159" s="17"/>
      <c r="H159" s="18"/>
      <c r="I159" s="18">
        <f t="shared" si="34"/>
        <v>0</v>
      </c>
      <c r="J159" s="17"/>
      <c r="K159" s="17"/>
      <c r="L159" s="17">
        <f t="shared" si="35"/>
        <v>0</v>
      </c>
      <c r="M159" s="17">
        <f t="shared" si="26"/>
        <v>0</v>
      </c>
      <c r="N159" s="122"/>
    </row>
    <row r="160" spans="1:504" s="4" customFormat="1" ht="38.25" x14ac:dyDescent="0.25">
      <c r="A160" s="31" t="s">
        <v>89</v>
      </c>
      <c r="B160" s="17"/>
      <c r="C160" s="17"/>
      <c r="D160" s="17"/>
      <c r="E160" s="17"/>
      <c r="F160" s="17">
        <f t="shared" si="25"/>
        <v>0</v>
      </c>
      <c r="G160" s="17"/>
      <c r="H160" s="18"/>
      <c r="I160" s="18">
        <f t="shared" si="34"/>
        <v>0</v>
      </c>
      <c r="J160" s="17"/>
      <c r="K160" s="17"/>
      <c r="L160" s="17">
        <f t="shared" si="35"/>
        <v>0</v>
      </c>
      <c r="M160" s="17">
        <f t="shared" si="26"/>
        <v>0</v>
      </c>
      <c r="N160" s="122"/>
    </row>
    <row r="161" spans="1:17" s="4" customFormat="1" ht="25.5" x14ac:dyDescent="0.25">
      <c r="A161" s="31" t="s">
        <v>90</v>
      </c>
      <c r="B161" s="17"/>
      <c r="C161" s="17"/>
      <c r="D161" s="12"/>
      <c r="E161" s="36"/>
      <c r="F161" s="17">
        <f t="shared" si="25"/>
        <v>0</v>
      </c>
      <c r="G161" s="12"/>
      <c r="H161" s="18"/>
      <c r="I161" s="18">
        <f t="shared" si="34"/>
        <v>0</v>
      </c>
      <c r="J161" s="18"/>
      <c r="K161" s="18"/>
      <c r="L161" s="18">
        <f t="shared" si="35"/>
        <v>0</v>
      </c>
      <c r="M161" s="18">
        <f t="shared" si="26"/>
        <v>0</v>
      </c>
      <c r="N161" s="122"/>
    </row>
    <row r="162" spans="1:17" s="4" customFormat="1" ht="25.5" x14ac:dyDescent="0.25">
      <c r="A162" s="34" t="s">
        <v>49</v>
      </c>
      <c r="B162" s="17"/>
      <c r="C162" s="17"/>
      <c r="D162" s="17"/>
      <c r="E162" s="17"/>
      <c r="F162" s="17">
        <f t="shared" si="25"/>
        <v>0</v>
      </c>
      <c r="G162" s="17"/>
      <c r="H162" s="18"/>
      <c r="I162" s="18">
        <f t="shared" si="34"/>
        <v>0</v>
      </c>
      <c r="J162" s="17"/>
      <c r="K162" s="17"/>
      <c r="L162" s="17">
        <f t="shared" si="35"/>
        <v>0</v>
      </c>
      <c r="M162" s="17">
        <f t="shared" si="26"/>
        <v>0</v>
      </c>
      <c r="N162" s="122"/>
    </row>
    <row r="163" spans="1:17" s="4" customFormat="1" ht="38.25" x14ac:dyDescent="0.25">
      <c r="A163" s="31" t="s">
        <v>91</v>
      </c>
      <c r="B163" s="36"/>
      <c r="C163" s="36"/>
      <c r="D163" s="36"/>
      <c r="E163" s="36">
        <f t="shared" ref="E163:K163" si="37">SUM(E164:E169)</f>
        <v>0</v>
      </c>
      <c r="F163" s="36">
        <f t="shared" si="25"/>
        <v>0</v>
      </c>
      <c r="G163" s="36">
        <f t="shared" si="37"/>
        <v>0</v>
      </c>
      <c r="H163" s="36"/>
      <c r="I163" s="36">
        <f t="shared" si="34"/>
        <v>0</v>
      </c>
      <c r="J163" s="36">
        <f t="shared" si="37"/>
        <v>0</v>
      </c>
      <c r="K163" s="36">
        <f t="shared" si="37"/>
        <v>0</v>
      </c>
      <c r="L163" s="36">
        <f t="shared" si="35"/>
        <v>0</v>
      </c>
      <c r="M163" s="36">
        <f t="shared" si="26"/>
        <v>0</v>
      </c>
      <c r="N163" s="127"/>
    </row>
    <row r="164" spans="1:17" s="4" customFormat="1" ht="25.5" x14ac:dyDescent="0.25">
      <c r="A164" s="34" t="s">
        <v>92</v>
      </c>
      <c r="B164" s="17"/>
      <c r="C164" s="17"/>
      <c r="D164" s="17"/>
      <c r="E164" s="17"/>
      <c r="F164" s="17">
        <f t="shared" si="25"/>
        <v>0</v>
      </c>
      <c r="G164" s="17"/>
      <c r="H164" s="18"/>
      <c r="I164" s="18">
        <f t="shared" si="34"/>
        <v>0</v>
      </c>
      <c r="J164" s="17"/>
      <c r="K164" s="17"/>
      <c r="L164" s="17">
        <f t="shared" si="35"/>
        <v>0</v>
      </c>
      <c r="M164" s="17">
        <f t="shared" si="26"/>
        <v>0</v>
      </c>
      <c r="N164" s="122"/>
    </row>
    <row r="165" spans="1:17" s="4" customFormat="1" ht="25.5" x14ac:dyDescent="0.25">
      <c r="A165" s="31" t="s">
        <v>93</v>
      </c>
      <c r="B165" s="17"/>
      <c r="C165" s="17"/>
      <c r="D165" s="17"/>
      <c r="E165" s="17"/>
      <c r="F165" s="17">
        <f t="shared" si="25"/>
        <v>0</v>
      </c>
      <c r="G165" s="17"/>
      <c r="H165" s="18"/>
      <c r="I165" s="18">
        <f t="shared" si="34"/>
        <v>0</v>
      </c>
      <c r="J165" s="17"/>
      <c r="K165" s="17"/>
      <c r="L165" s="17">
        <f t="shared" si="35"/>
        <v>0</v>
      </c>
      <c r="M165" s="17">
        <f t="shared" si="26"/>
        <v>0</v>
      </c>
      <c r="N165" s="122"/>
    </row>
    <row r="166" spans="1:17" s="4" customFormat="1" ht="25.5" x14ac:dyDescent="0.25">
      <c r="A166" s="31" t="s">
        <v>94</v>
      </c>
      <c r="B166" s="17"/>
      <c r="C166" s="17"/>
      <c r="D166" s="17"/>
      <c r="E166" s="17"/>
      <c r="F166" s="17">
        <f t="shared" si="25"/>
        <v>0</v>
      </c>
      <c r="G166" s="17"/>
      <c r="H166" s="18"/>
      <c r="I166" s="18">
        <f t="shared" si="34"/>
        <v>0</v>
      </c>
      <c r="J166" s="17"/>
      <c r="K166" s="17"/>
      <c r="L166" s="17">
        <f t="shared" si="35"/>
        <v>0</v>
      </c>
      <c r="M166" s="17">
        <f t="shared" si="26"/>
        <v>0</v>
      </c>
      <c r="N166" s="122"/>
    </row>
    <row r="167" spans="1:17" s="4" customFormat="1" ht="15" x14ac:dyDescent="0.25">
      <c r="A167" s="31" t="s">
        <v>95</v>
      </c>
      <c r="B167" s="17"/>
      <c r="C167" s="36"/>
      <c r="D167" s="36"/>
      <c r="E167" s="36"/>
      <c r="F167" s="36">
        <f t="shared" si="25"/>
        <v>0</v>
      </c>
      <c r="G167" s="36"/>
      <c r="H167" s="18"/>
      <c r="I167" s="18">
        <f t="shared" si="34"/>
        <v>0</v>
      </c>
      <c r="J167" s="36"/>
      <c r="K167" s="36"/>
      <c r="L167" s="36">
        <f t="shared" si="35"/>
        <v>0</v>
      </c>
      <c r="M167" s="36">
        <f t="shared" si="26"/>
        <v>0</v>
      </c>
      <c r="N167" s="122"/>
    </row>
    <row r="168" spans="1:17" s="4" customFormat="1" ht="25.5" x14ac:dyDescent="0.25">
      <c r="A168" s="43" t="s">
        <v>88</v>
      </c>
      <c r="B168" s="17"/>
      <c r="C168" s="36"/>
      <c r="D168" s="36"/>
      <c r="E168" s="36"/>
      <c r="F168" s="36">
        <f t="shared" si="25"/>
        <v>0</v>
      </c>
      <c r="G168" s="36"/>
      <c r="H168" s="18"/>
      <c r="I168" s="18">
        <f t="shared" si="34"/>
        <v>0</v>
      </c>
      <c r="J168" s="36"/>
      <c r="K168" s="36"/>
      <c r="L168" s="36">
        <f t="shared" si="35"/>
        <v>0</v>
      </c>
      <c r="M168" s="36">
        <f t="shared" si="26"/>
        <v>0</v>
      </c>
      <c r="N168" s="122"/>
    </row>
    <row r="169" spans="1:17" s="4" customFormat="1" ht="51" x14ac:dyDescent="0.25">
      <c r="A169" s="49" t="s">
        <v>96</v>
      </c>
      <c r="B169" s="50"/>
      <c r="C169" s="50"/>
      <c r="D169" s="51"/>
      <c r="E169" s="51"/>
      <c r="F169" s="50"/>
      <c r="G169" s="50"/>
      <c r="H169" s="154"/>
      <c r="I169" s="154">
        <f t="shared" si="34"/>
        <v>0</v>
      </c>
      <c r="J169" s="51"/>
      <c r="K169" s="51"/>
      <c r="L169" s="51">
        <f t="shared" si="35"/>
        <v>0</v>
      </c>
      <c r="M169" s="51">
        <f t="shared" si="26"/>
        <v>0</v>
      </c>
      <c r="N169" s="176"/>
    </row>
    <row r="170" spans="1:17" s="4" customFormat="1" ht="15" x14ac:dyDescent="0.25">
      <c r="A170" s="34" t="s">
        <v>97</v>
      </c>
      <c r="B170" s="17"/>
      <c r="C170" s="17"/>
      <c r="D170" s="36"/>
      <c r="E170" s="36"/>
      <c r="F170" s="17">
        <f t="shared" si="25"/>
        <v>0</v>
      </c>
      <c r="G170" s="17"/>
      <c r="H170" s="18"/>
      <c r="I170" s="18">
        <f t="shared" si="34"/>
        <v>0</v>
      </c>
      <c r="J170" s="36"/>
      <c r="K170" s="36"/>
      <c r="L170" s="36">
        <f t="shared" si="35"/>
        <v>0</v>
      </c>
      <c r="M170" s="36">
        <f t="shared" si="26"/>
        <v>0</v>
      </c>
      <c r="N170" s="122"/>
    </row>
    <row r="171" spans="1:17" s="4" customFormat="1" ht="15" x14ac:dyDescent="0.25">
      <c r="A171" s="31"/>
      <c r="B171" s="17"/>
      <c r="C171" s="17"/>
      <c r="D171" s="36"/>
      <c r="E171" s="36"/>
      <c r="F171" s="17">
        <f t="shared" si="25"/>
        <v>0</v>
      </c>
      <c r="G171" s="17"/>
      <c r="H171" s="18"/>
      <c r="I171" s="18">
        <f t="shared" si="34"/>
        <v>0</v>
      </c>
      <c r="J171" s="36"/>
      <c r="K171" s="36"/>
      <c r="L171" s="36">
        <f t="shared" si="35"/>
        <v>0</v>
      </c>
      <c r="M171" s="36">
        <f t="shared" si="26"/>
        <v>0</v>
      </c>
      <c r="N171" s="122"/>
    </row>
    <row r="172" spans="1:17" s="4" customFormat="1" ht="15" x14ac:dyDescent="0.25">
      <c r="A172" s="31"/>
      <c r="B172" s="17"/>
      <c r="C172" s="17"/>
      <c r="D172" s="36"/>
      <c r="E172" s="36"/>
      <c r="F172" s="17">
        <f t="shared" si="25"/>
        <v>0</v>
      </c>
      <c r="G172" s="17"/>
      <c r="H172" s="18"/>
      <c r="I172" s="18">
        <f t="shared" si="34"/>
        <v>0</v>
      </c>
      <c r="J172" s="36"/>
      <c r="K172" s="36"/>
      <c r="L172" s="36">
        <f t="shared" si="35"/>
        <v>0</v>
      </c>
      <c r="M172" s="36">
        <f t="shared" si="26"/>
        <v>0</v>
      </c>
      <c r="N172" s="122"/>
    </row>
    <row r="173" spans="1:17" ht="15" x14ac:dyDescent="0.25">
      <c r="A173" s="31"/>
      <c r="B173" s="17"/>
      <c r="C173" s="17"/>
      <c r="D173" s="36"/>
      <c r="E173" s="36"/>
      <c r="F173" s="17">
        <f t="shared" si="25"/>
        <v>0</v>
      </c>
      <c r="G173" s="17"/>
      <c r="H173" s="18"/>
      <c r="I173" s="18">
        <f t="shared" si="34"/>
        <v>0</v>
      </c>
      <c r="J173" s="36"/>
      <c r="K173" s="36"/>
      <c r="L173" s="36">
        <f t="shared" si="35"/>
        <v>0</v>
      </c>
      <c r="M173" s="36">
        <f t="shared" si="26"/>
        <v>0</v>
      </c>
      <c r="N173" s="122"/>
    </row>
    <row r="174" spans="1:17" ht="15" x14ac:dyDescent="0.25">
      <c r="A174" s="31"/>
      <c r="B174" s="17"/>
      <c r="C174" s="17"/>
      <c r="D174" s="36"/>
      <c r="E174" s="36"/>
      <c r="F174" s="17">
        <f t="shared" si="25"/>
        <v>0</v>
      </c>
      <c r="G174" s="17"/>
      <c r="H174" s="18"/>
      <c r="I174" s="18">
        <f t="shared" si="34"/>
        <v>0</v>
      </c>
      <c r="J174" s="36"/>
      <c r="K174" s="36"/>
      <c r="L174" s="36">
        <f t="shared" si="35"/>
        <v>0</v>
      </c>
      <c r="M174" s="36">
        <f t="shared" si="26"/>
        <v>0</v>
      </c>
      <c r="N174" s="122"/>
      <c r="O174" s="24"/>
      <c r="P174" s="24"/>
      <c r="Q174" s="24"/>
    </row>
    <row r="175" spans="1:17" ht="25.5" x14ac:dyDescent="0.25">
      <c r="A175" s="34" t="s">
        <v>49</v>
      </c>
      <c r="B175" s="17"/>
      <c r="C175" s="17"/>
      <c r="D175" s="21"/>
      <c r="E175" s="21"/>
      <c r="F175" s="17">
        <f t="shared" si="25"/>
        <v>0</v>
      </c>
      <c r="G175" s="17"/>
      <c r="H175" s="18"/>
      <c r="I175" s="18">
        <f t="shared" si="34"/>
        <v>0</v>
      </c>
      <c r="J175" s="17"/>
      <c r="K175" s="17"/>
      <c r="L175" s="17">
        <f t="shared" si="35"/>
        <v>0</v>
      </c>
      <c r="M175" s="17">
        <f t="shared" si="26"/>
        <v>0</v>
      </c>
      <c r="N175" s="122"/>
      <c r="O175" s="24"/>
      <c r="P175" s="24"/>
      <c r="Q175" s="24"/>
    </row>
    <row r="176" spans="1:17" ht="25.5" x14ac:dyDescent="0.25">
      <c r="A176" s="31" t="s">
        <v>98</v>
      </c>
      <c r="B176" s="36">
        <f>SUM(B178:B182)</f>
        <v>0</v>
      </c>
      <c r="C176" s="36">
        <f t="shared" ref="C176:K176" si="38">SUM(C178:C182)</f>
        <v>0</v>
      </c>
      <c r="D176" s="36">
        <f t="shared" si="38"/>
        <v>0</v>
      </c>
      <c r="E176" s="36">
        <f t="shared" si="38"/>
        <v>0</v>
      </c>
      <c r="F176" s="36">
        <f t="shared" si="25"/>
        <v>0</v>
      </c>
      <c r="G176" s="36">
        <f t="shared" si="38"/>
        <v>0</v>
      </c>
      <c r="H176" s="36">
        <f t="shared" si="38"/>
        <v>0</v>
      </c>
      <c r="I176" s="36">
        <f t="shared" si="34"/>
        <v>0</v>
      </c>
      <c r="J176" s="36">
        <f t="shared" si="38"/>
        <v>0</v>
      </c>
      <c r="K176" s="36">
        <f t="shared" si="38"/>
        <v>0</v>
      </c>
      <c r="L176" s="36">
        <f t="shared" si="35"/>
        <v>0</v>
      </c>
      <c r="M176" s="36">
        <f t="shared" si="26"/>
        <v>0</v>
      </c>
      <c r="N176" s="127"/>
      <c r="O176" s="24"/>
      <c r="P176" s="24"/>
      <c r="Q176" s="24"/>
    </row>
    <row r="177" spans="1:504" s="28" customFormat="1" ht="15" x14ac:dyDescent="0.25">
      <c r="A177" s="34" t="s">
        <v>99</v>
      </c>
      <c r="B177" s="35"/>
      <c r="C177" s="35"/>
      <c r="D177" s="35"/>
      <c r="E177" s="35"/>
      <c r="F177" s="35">
        <f t="shared" si="25"/>
        <v>0</v>
      </c>
      <c r="G177" s="17"/>
      <c r="H177" s="18"/>
      <c r="I177" s="18">
        <f t="shared" si="34"/>
        <v>0</v>
      </c>
      <c r="J177" s="18"/>
      <c r="K177" s="18"/>
      <c r="L177" s="36">
        <f t="shared" si="35"/>
        <v>0</v>
      </c>
      <c r="M177" s="36">
        <f t="shared" si="26"/>
        <v>0</v>
      </c>
      <c r="N177" s="122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  <c r="GY177" s="24"/>
      <c r="GZ177" s="24"/>
      <c r="HA177" s="24"/>
      <c r="HB177" s="24"/>
      <c r="HC177" s="24"/>
      <c r="HD177" s="24"/>
      <c r="HE177" s="24"/>
      <c r="HF177" s="24"/>
      <c r="HG177" s="24"/>
      <c r="HH177" s="24"/>
      <c r="HI177" s="24"/>
      <c r="HJ177" s="24"/>
      <c r="HK177" s="24"/>
      <c r="HL177" s="24"/>
      <c r="HM177" s="24"/>
      <c r="HN177" s="24"/>
      <c r="HO177" s="24"/>
      <c r="HP177" s="24"/>
      <c r="HQ177" s="24"/>
      <c r="HR177" s="24"/>
      <c r="HS177" s="24"/>
      <c r="HT177" s="24"/>
      <c r="HU177" s="24"/>
      <c r="HV177" s="24"/>
      <c r="HW177" s="24"/>
      <c r="HX177" s="24"/>
      <c r="HY177" s="24"/>
      <c r="HZ177" s="24"/>
      <c r="IA177" s="24"/>
      <c r="IB177" s="24"/>
      <c r="IC177" s="24"/>
      <c r="ID177" s="24"/>
      <c r="IE177" s="24"/>
      <c r="IF177" s="24"/>
      <c r="IG177" s="24"/>
      <c r="IH177" s="24"/>
      <c r="II177" s="24"/>
      <c r="IJ177" s="24"/>
      <c r="IK177" s="24"/>
      <c r="IL177" s="24"/>
      <c r="IM177" s="24"/>
      <c r="IN177" s="24"/>
      <c r="IO177" s="24"/>
      <c r="IP177" s="24"/>
      <c r="IQ177" s="24"/>
      <c r="IR177" s="24"/>
      <c r="IS177" s="24"/>
      <c r="IT177" s="24"/>
      <c r="IU177" s="24"/>
      <c r="IV177" s="24"/>
      <c r="IW177" s="24"/>
      <c r="IX177" s="24"/>
      <c r="IY177" s="24"/>
      <c r="IZ177" s="24"/>
      <c r="JA177" s="24"/>
      <c r="JB177" s="24"/>
      <c r="JC177" s="24"/>
      <c r="JD177" s="24"/>
      <c r="JE177" s="24"/>
      <c r="JF177" s="24"/>
      <c r="JG177" s="24"/>
      <c r="JH177" s="24"/>
      <c r="JI177" s="24"/>
      <c r="JJ177" s="24"/>
      <c r="JK177" s="24"/>
      <c r="JL177" s="24"/>
      <c r="JM177" s="24"/>
      <c r="JN177" s="24"/>
      <c r="JO177" s="24"/>
      <c r="JP177" s="24"/>
      <c r="JQ177" s="24"/>
      <c r="JR177" s="24"/>
      <c r="JS177" s="24"/>
      <c r="JT177" s="24"/>
      <c r="JU177" s="24"/>
      <c r="JV177" s="24"/>
      <c r="JW177" s="24"/>
      <c r="JX177" s="24"/>
      <c r="JY177" s="24"/>
      <c r="JZ177" s="24"/>
      <c r="KA177" s="24"/>
      <c r="KB177" s="24"/>
      <c r="KC177" s="24"/>
      <c r="KD177" s="24"/>
      <c r="KE177" s="24"/>
      <c r="KF177" s="24"/>
      <c r="KG177" s="24"/>
      <c r="KH177" s="24"/>
      <c r="KI177" s="24"/>
      <c r="KJ177" s="24"/>
      <c r="KK177" s="24"/>
      <c r="KL177" s="24"/>
      <c r="KM177" s="24"/>
      <c r="KN177" s="24"/>
      <c r="KO177" s="24"/>
      <c r="KP177" s="24"/>
      <c r="KQ177" s="24"/>
      <c r="KR177" s="24"/>
      <c r="KS177" s="24"/>
      <c r="KT177" s="24"/>
      <c r="KU177" s="24"/>
      <c r="KV177" s="24"/>
      <c r="KW177" s="24"/>
      <c r="KX177" s="24"/>
      <c r="KY177" s="24"/>
      <c r="KZ177" s="24"/>
      <c r="LA177" s="24"/>
      <c r="LB177" s="24"/>
      <c r="LC177" s="24"/>
      <c r="LD177" s="24"/>
      <c r="LE177" s="24"/>
      <c r="LF177" s="24"/>
      <c r="LG177" s="24"/>
      <c r="LH177" s="24"/>
      <c r="LI177" s="24"/>
      <c r="LJ177" s="24"/>
      <c r="LK177" s="24"/>
      <c r="LL177" s="24"/>
      <c r="LM177" s="24"/>
      <c r="LN177" s="24"/>
      <c r="LO177" s="24"/>
      <c r="LP177" s="24"/>
      <c r="LQ177" s="24"/>
      <c r="LR177" s="24"/>
      <c r="LS177" s="24"/>
      <c r="LT177" s="24"/>
      <c r="LU177" s="24"/>
      <c r="LV177" s="24"/>
      <c r="LW177" s="24"/>
      <c r="LX177" s="24"/>
      <c r="LY177" s="24"/>
      <c r="LZ177" s="24"/>
      <c r="MA177" s="24"/>
      <c r="MB177" s="24"/>
      <c r="MC177" s="24"/>
      <c r="MD177" s="24"/>
      <c r="ME177" s="24"/>
      <c r="MF177" s="24"/>
      <c r="MG177" s="24"/>
      <c r="MH177" s="24"/>
      <c r="MI177" s="24"/>
      <c r="MJ177" s="24"/>
      <c r="MK177" s="24"/>
      <c r="ML177" s="24"/>
      <c r="MM177" s="24"/>
      <c r="MN177" s="24"/>
      <c r="MO177" s="24"/>
      <c r="MP177" s="24"/>
      <c r="MQ177" s="24"/>
      <c r="MR177" s="24"/>
      <c r="MS177" s="24"/>
      <c r="MT177" s="24"/>
      <c r="MU177" s="24"/>
      <c r="MV177" s="24"/>
      <c r="MW177" s="24"/>
      <c r="MX177" s="24"/>
      <c r="MY177" s="24"/>
      <c r="MZ177" s="24"/>
      <c r="NA177" s="24"/>
      <c r="NB177" s="24"/>
      <c r="NC177" s="24"/>
      <c r="ND177" s="24"/>
      <c r="NE177" s="24"/>
      <c r="NF177" s="24"/>
      <c r="NG177" s="24"/>
      <c r="NH177" s="24"/>
      <c r="NI177" s="24"/>
      <c r="NJ177" s="24"/>
      <c r="NK177" s="24"/>
      <c r="NL177" s="24"/>
      <c r="NM177" s="24"/>
      <c r="NN177" s="24"/>
      <c r="NO177" s="24"/>
      <c r="NP177" s="24"/>
      <c r="NQ177" s="24"/>
      <c r="NR177" s="24"/>
      <c r="NS177" s="24"/>
      <c r="NT177" s="24"/>
      <c r="NU177" s="24"/>
      <c r="NV177" s="24"/>
      <c r="NW177" s="24"/>
      <c r="NX177" s="24"/>
      <c r="NY177" s="24"/>
      <c r="NZ177" s="24"/>
      <c r="OA177" s="24"/>
      <c r="OB177" s="24"/>
      <c r="OC177" s="24"/>
      <c r="OD177" s="24"/>
      <c r="OE177" s="24"/>
      <c r="OF177" s="24"/>
      <c r="OG177" s="24"/>
      <c r="OH177" s="24"/>
      <c r="OI177" s="24"/>
      <c r="OJ177" s="24"/>
      <c r="OK177" s="24"/>
      <c r="OL177" s="24"/>
      <c r="OM177" s="24"/>
      <c r="ON177" s="24"/>
      <c r="OO177" s="24"/>
      <c r="OP177" s="24"/>
      <c r="OQ177" s="24"/>
      <c r="OR177" s="24"/>
      <c r="OS177" s="24"/>
      <c r="OT177" s="24"/>
      <c r="OU177" s="24"/>
      <c r="OV177" s="24"/>
      <c r="OW177" s="24"/>
      <c r="OX177" s="24"/>
      <c r="OY177" s="24"/>
      <c r="OZ177" s="24"/>
      <c r="PA177" s="24"/>
      <c r="PB177" s="24"/>
      <c r="PC177" s="24"/>
      <c r="PD177" s="24"/>
      <c r="PE177" s="24"/>
      <c r="PF177" s="24"/>
      <c r="PG177" s="24"/>
      <c r="PH177" s="24"/>
      <c r="PI177" s="24"/>
      <c r="PJ177" s="24"/>
      <c r="PK177" s="24"/>
      <c r="PL177" s="24"/>
      <c r="PM177" s="24"/>
      <c r="PN177" s="24"/>
      <c r="PO177" s="24"/>
      <c r="PP177" s="24"/>
      <c r="PQ177" s="24"/>
      <c r="PR177" s="24"/>
      <c r="PS177" s="24"/>
      <c r="PT177" s="24"/>
      <c r="PU177" s="24"/>
      <c r="PV177" s="24"/>
      <c r="PW177" s="24"/>
      <c r="PX177" s="24"/>
      <c r="PY177" s="24"/>
      <c r="PZ177" s="24"/>
      <c r="QA177" s="24"/>
      <c r="QB177" s="24"/>
      <c r="QC177" s="24"/>
      <c r="QD177" s="24"/>
      <c r="QE177" s="24"/>
      <c r="QF177" s="24"/>
      <c r="QG177" s="24"/>
      <c r="QH177" s="24"/>
      <c r="QI177" s="24"/>
      <c r="QJ177" s="24"/>
      <c r="QK177" s="24"/>
      <c r="QL177" s="24"/>
      <c r="QM177" s="24"/>
      <c r="QN177" s="24"/>
      <c r="QO177" s="24"/>
      <c r="QP177" s="24"/>
      <c r="QQ177" s="24"/>
      <c r="QR177" s="24"/>
      <c r="QS177" s="24"/>
      <c r="QT177" s="24"/>
      <c r="QU177" s="24"/>
      <c r="QV177" s="24"/>
      <c r="QW177" s="24"/>
      <c r="QX177" s="24"/>
      <c r="QY177" s="24"/>
      <c r="QZ177" s="24"/>
      <c r="RA177" s="24"/>
      <c r="RB177" s="24"/>
      <c r="RC177" s="24"/>
      <c r="RD177" s="24"/>
      <c r="RE177" s="24"/>
      <c r="RF177" s="24"/>
      <c r="RG177" s="24"/>
      <c r="RH177" s="24"/>
      <c r="RI177" s="24"/>
      <c r="RJ177" s="24"/>
      <c r="RK177" s="24"/>
      <c r="RL177" s="24"/>
      <c r="RM177" s="24"/>
      <c r="RN177" s="24"/>
      <c r="RO177" s="24"/>
      <c r="RP177" s="24"/>
      <c r="RQ177" s="24"/>
      <c r="RR177" s="24"/>
      <c r="RS177" s="24"/>
      <c r="RT177" s="24"/>
      <c r="RU177" s="24"/>
      <c r="RV177" s="24"/>
      <c r="RW177" s="24"/>
      <c r="RX177" s="24"/>
      <c r="RY177" s="24"/>
      <c r="RZ177" s="24"/>
      <c r="SA177" s="24"/>
      <c r="SB177" s="24"/>
      <c r="SC177" s="24"/>
      <c r="SD177" s="24"/>
      <c r="SE177" s="24"/>
      <c r="SF177" s="24"/>
      <c r="SG177" s="24"/>
      <c r="SH177" s="24"/>
      <c r="SI177" s="24"/>
      <c r="SJ177" s="24"/>
    </row>
    <row r="178" spans="1:504" s="28" customFormat="1" ht="15" x14ac:dyDescent="0.25">
      <c r="A178" s="31" t="s">
        <v>100</v>
      </c>
      <c r="B178" s="35"/>
      <c r="C178" s="35"/>
      <c r="D178" s="35"/>
      <c r="E178" s="35"/>
      <c r="F178" s="35">
        <f t="shared" si="25"/>
        <v>0</v>
      </c>
      <c r="G178" s="17"/>
      <c r="H178" s="18"/>
      <c r="I178" s="18">
        <f t="shared" si="34"/>
        <v>0</v>
      </c>
      <c r="J178" s="18"/>
      <c r="K178" s="18"/>
      <c r="L178" s="36">
        <f t="shared" si="35"/>
        <v>0</v>
      </c>
      <c r="M178" s="36">
        <f t="shared" si="26"/>
        <v>0</v>
      </c>
      <c r="N178" s="122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  <c r="GY178" s="24"/>
      <c r="GZ178" s="24"/>
      <c r="HA178" s="24"/>
      <c r="HB178" s="24"/>
      <c r="HC178" s="24"/>
      <c r="HD178" s="24"/>
      <c r="HE178" s="24"/>
      <c r="HF178" s="24"/>
      <c r="HG178" s="24"/>
      <c r="HH178" s="24"/>
      <c r="HI178" s="24"/>
      <c r="HJ178" s="24"/>
      <c r="HK178" s="24"/>
      <c r="HL178" s="24"/>
      <c r="HM178" s="24"/>
      <c r="HN178" s="24"/>
      <c r="HO178" s="24"/>
      <c r="HP178" s="24"/>
      <c r="HQ178" s="24"/>
      <c r="HR178" s="24"/>
      <c r="HS178" s="24"/>
      <c r="HT178" s="24"/>
      <c r="HU178" s="24"/>
      <c r="HV178" s="24"/>
      <c r="HW178" s="24"/>
      <c r="HX178" s="24"/>
      <c r="HY178" s="24"/>
      <c r="HZ178" s="24"/>
      <c r="IA178" s="24"/>
      <c r="IB178" s="24"/>
      <c r="IC178" s="24"/>
      <c r="ID178" s="24"/>
      <c r="IE178" s="24"/>
      <c r="IF178" s="24"/>
      <c r="IG178" s="24"/>
      <c r="IH178" s="24"/>
      <c r="II178" s="24"/>
      <c r="IJ178" s="24"/>
      <c r="IK178" s="24"/>
      <c r="IL178" s="24"/>
      <c r="IM178" s="24"/>
      <c r="IN178" s="24"/>
      <c r="IO178" s="24"/>
      <c r="IP178" s="24"/>
      <c r="IQ178" s="24"/>
      <c r="IR178" s="24"/>
      <c r="IS178" s="24"/>
      <c r="IT178" s="24"/>
      <c r="IU178" s="24"/>
      <c r="IV178" s="24"/>
      <c r="IW178" s="24"/>
      <c r="IX178" s="24"/>
      <c r="IY178" s="24"/>
      <c r="IZ178" s="24"/>
      <c r="JA178" s="24"/>
      <c r="JB178" s="24"/>
      <c r="JC178" s="24"/>
      <c r="JD178" s="24"/>
      <c r="JE178" s="24"/>
      <c r="JF178" s="24"/>
      <c r="JG178" s="24"/>
      <c r="JH178" s="24"/>
      <c r="JI178" s="24"/>
      <c r="JJ178" s="24"/>
      <c r="JK178" s="24"/>
      <c r="JL178" s="24"/>
      <c r="JM178" s="24"/>
      <c r="JN178" s="24"/>
      <c r="JO178" s="24"/>
      <c r="JP178" s="24"/>
      <c r="JQ178" s="24"/>
      <c r="JR178" s="24"/>
      <c r="JS178" s="24"/>
      <c r="JT178" s="24"/>
      <c r="JU178" s="24"/>
      <c r="JV178" s="24"/>
      <c r="JW178" s="24"/>
      <c r="JX178" s="24"/>
      <c r="JY178" s="24"/>
      <c r="JZ178" s="24"/>
      <c r="KA178" s="24"/>
      <c r="KB178" s="24"/>
      <c r="KC178" s="24"/>
      <c r="KD178" s="24"/>
      <c r="KE178" s="24"/>
      <c r="KF178" s="24"/>
      <c r="KG178" s="24"/>
      <c r="KH178" s="24"/>
      <c r="KI178" s="24"/>
      <c r="KJ178" s="24"/>
      <c r="KK178" s="24"/>
      <c r="KL178" s="24"/>
      <c r="KM178" s="24"/>
      <c r="KN178" s="24"/>
      <c r="KO178" s="24"/>
      <c r="KP178" s="24"/>
      <c r="KQ178" s="24"/>
      <c r="KR178" s="24"/>
      <c r="KS178" s="24"/>
      <c r="KT178" s="24"/>
      <c r="KU178" s="24"/>
      <c r="KV178" s="24"/>
      <c r="KW178" s="24"/>
      <c r="KX178" s="24"/>
      <c r="KY178" s="24"/>
      <c r="KZ178" s="24"/>
      <c r="LA178" s="24"/>
      <c r="LB178" s="24"/>
      <c r="LC178" s="24"/>
      <c r="LD178" s="24"/>
      <c r="LE178" s="24"/>
      <c r="LF178" s="24"/>
      <c r="LG178" s="24"/>
      <c r="LH178" s="24"/>
      <c r="LI178" s="24"/>
      <c r="LJ178" s="24"/>
      <c r="LK178" s="24"/>
      <c r="LL178" s="24"/>
      <c r="LM178" s="24"/>
      <c r="LN178" s="24"/>
      <c r="LO178" s="24"/>
      <c r="LP178" s="24"/>
      <c r="LQ178" s="24"/>
      <c r="LR178" s="24"/>
      <c r="LS178" s="24"/>
      <c r="LT178" s="24"/>
      <c r="LU178" s="24"/>
      <c r="LV178" s="24"/>
      <c r="LW178" s="24"/>
      <c r="LX178" s="24"/>
      <c r="LY178" s="24"/>
      <c r="LZ178" s="24"/>
      <c r="MA178" s="24"/>
      <c r="MB178" s="24"/>
      <c r="MC178" s="24"/>
      <c r="MD178" s="24"/>
      <c r="ME178" s="24"/>
      <c r="MF178" s="24"/>
      <c r="MG178" s="24"/>
      <c r="MH178" s="24"/>
      <c r="MI178" s="24"/>
      <c r="MJ178" s="24"/>
      <c r="MK178" s="24"/>
      <c r="ML178" s="24"/>
      <c r="MM178" s="24"/>
      <c r="MN178" s="24"/>
      <c r="MO178" s="24"/>
      <c r="MP178" s="24"/>
      <c r="MQ178" s="24"/>
      <c r="MR178" s="24"/>
      <c r="MS178" s="24"/>
      <c r="MT178" s="24"/>
      <c r="MU178" s="24"/>
      <c r="MV178" s="24"/>
      <c r="MW178" s="24"/>
      <c r="MX178" s="24"/>
      <c r="MY178" s="24"/>
      <c r="MZ178" s="24"/>
      <c r="NA178" s="24"/>
      <c r="NB178" s="24"/>
      <c r="NC178" s="24"/>
      <c r="ND178" s="24"/>
      <c r="NE178" s="24"/>
      <c r="NF178" s="24"/>
      <c r="NG178" s="24"/>
      <c r="NH178" s="24"/>
      <c r="NI178" s="24"/>
      <c r="NJ178" s="24"/>
      <c r="NK178" s="24"/>
      <c r="NL178" s="24"/>
      <c r="NM178" s="24"/>
      <c r="NN178" s="24"/>
      <c r="NO178" s="24"/>
      <c r="NP178" s="24"/>
      <c r="NQ178" s="24"/>
      <c r="NR178" s="24"/>
      <c r="NS178" s="24"/>
      <c r="NT178" s="24"/>
      <c r="NU178" s="24"/>
      <c r="NV178" s="24"/>
      <c r="NW178" s="24"/>
      <c r="NX178" s="24"/>
      <c r="NY178" s="24"/>
      <c r="NZ178" s="24"/>
      <c r="OA178" s="24"/>
      <c r="OB178" s="24"/>
      <c r="OC178" s="24"/>
      <c r="OD178" s="24"/>
      <c r="OE178" s="24"/>
      <c r="OF178" s="24"/>
      <c r="OG178" s="24"/>
      <c r="OH178" s="24"/>
      <c r="OI178" s="24"/>
      <c r="OJ178" s="24"/>
      <c r="OK178" s="24"/>
      <c r="OL178" s="24"/>
      <c r="OM178" s="24"/>
      <c r="ON178" s="24"/>
      <c r="OO178" s="24"/>
      <c r="OP178" s="24"/>
      <c r="OQ178" s="24"/>
      <c r="OR178" s="24"/>
      <c r="OS178" s="24"/>
      <c r="OT178" s="24"/>
      <c r="OU178" s="24"/>
      <c r="OV178" s="24"/>
      <c r="OW178" s="24"/>
      <c r="OX178" s="24"/>
      <c r="OY178" s="24"/>
      <c r="OZ178" s="24"/>
      <c r="PA178" s="24"/>
      <c r="PB178" s="24"/>
      <c r="PC178" s="24"/>
      <c r="PD178" s="24"/>
      <c r="PE178" s="24"/>
      <c r="PF178" s="24"/>
      <c r="PG178" s="24"/>
      <c r="PH178" s="24"/>
      <c r="PI178" s="24"/>
      <c r="PJ178" s="24"/>
      <c r="PK178" s="24"/>
      <c r="PL178" s="24"/>
      <c r="PM178" s="24"/>
      <c r="PN178" s="24"/>
      <c r="PO178" s="24"/>
      <c r="PP178" s="24"/>
      <c r="PQ178" s="24"/>
      <c r="PR178" s="24"/>
      <c r="PS178" s="24"/>
      <c r="PT178" s="24"/>
      <c r="PU178" s="24"/>
      <c r="PV178" s="24"/>
      <c r="PW178" s="24"/>
      <c r="PX178" s="24"/>
      <c r="PY178" s="24"/>
      <c r="PZ178" s="24"/>
      <c r="QA178" s="24"/>
      <c r="QB178" s="24"/>
      <c r="QC178" s="24"/>
      <c r="QD178" s="24"/>
      <c r="QE178" s="24"/>
      <c r="QF178" s="24"/>
      <c r="QG178" s="24"/>
      <c r="QH178" s="24"/>
      <c r="QI178" s="24"/>
      <c r="QJ178" s="24"/>
      <c r="QK178" s="24"/>
      <c r="QL178" s="24"/>
      <c r="QM178" s="24"/>
      <c r="QN178" s="24"/>
      <c r="QO178" s="24"/>
      <c r="QP178" s="24"/>
      <c r="QQ178" s="24"/>
      <c r="QR178" s="24"/>
      <c r="QS178" s="24"/>
      <c r="QT178" s="24"/>
      <c r="QU178" s="24"/>
      <c r="QV178" s="24"/>
      <c r="QW178" s="24"/>
      <c r="QX178" s="24"/>
      <c r="QY178" s="24"/>
      <c r="QZ178" s="24"/>
      <c r="RA178" s="24"/>
      <c r="RB178" s="24"/>
      <c r="RC178" s="24"/>
      <c r="RD178" s="24"/>
      <c r="RE178" s="24"/>
      <c r="RF178" s="24"/>
      <c r="RG178" s="24"/>
      <c r="RH178" s="24"/>
      <c r="RI178" s="24"/>
      <c r="RJ178" s="24"/>
      <c r="RK178" s="24"/>
      <c r="RL178" s="24"/>
      <c r="RM178" s="24"/>
      <c r="RN178" s="24"/>
      <c r="RO178" s="24"/>
      <c r="RP178" s="24"/>
      <c r="RQ178" s="24"/>
      <c r="RR178" s="24"/>
      <c r="RS178" s="24"/>
      <c r="RT178" s="24"/>
      <c r="RU178" s="24"/>
      <c r="RV178" s="24"/>
      <c r="RW178" s="24"/>
      <c r="RX178" s="24"/>
      <c r="RY178" s="24"/>
      <c r="RZ178" s="24"/>
      <c r="SA178" s="24"/>
      <c r="SB178" s="24"/>
      <c r="SC178" s="24"/>
      <c r="SD178" s="24"/>
      <c r="SE178" s="24"/>
      <c r="SF178" s="24"/>
      <c r="SG178" s="24"/>
      <c r="SH178" s="24"/>
      <c r="SI178" s="24"/>
      <c r="SJ178" s="24"/>
    </row>
    <row r="179" spans="1:504" s="28" customFormat="1" ht="25.5" x14ac:dyDescent="0.25">
      <c r="A179" s="34" t="s">
        <v>101</v>
      </c>
      <c r="B179" s="17"/>
      <c r="C179" s="17"/>
      <c r="D179" s="17"/>
      <c r="E179" s="17"/>
      <c r="F179" s="17">
        <f t="shared" si="25"/>
        <v>0</v>
      </c>
      <c r="G179" s="17"/>
      <c r="H179" s="18"/>
      <c r="I179" s="18">
        <f t="shared" si="34"/>
        <v>0</v>
      </c>
      <c r="J179" s="17"/>
      <c r="K179" s="17"/>
      <c r="L179" s="17">
        <f t="shared" si="35"/>
        <v>0</v>
      </c>
      <c r="M179" s="17">
        <f t="shared" si="26"/>
        <v>0</v>
      </c>
      <c r="N179" s="122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  <c r="GY179" s="24"/>
      <c r="GZ179" s="24"/>
      <c r="HA179" s="24"/>
      <c r="HB179" s="24"/>
      <c r="HC179" s="24"/>
      <c r="HD179" s="24"/>
      <c r="HE179" s="24"/>
      <c r="HF179" s="24"/>
      <c r="HG179" s="24"/>
      <c r="HH179" s="24"/>
      <c r="HI179" s="24"/>
      <c r="HJ179" s="24"/>
      <c r="HK179" s="24"/>
      <c r="HL179" s="24"/>
      <c r="HM179" s="24"/>
      <c r="HN179" s="24"/>
      <c r="HO179" s="24"/>
      <c r="HP179" s="24"/>
      <c r="HQ179" s="24"/>
      <c r="HR179" s="24"/>
      <c r="HS179" s="24"/>
      <c r="HT179" s="24"/>
      <c r="HU179" s="24"/>
      <c r="HV179" s="24"/>
      <c r="HW179" s="24"/>
      <c r="HX179" s="24"/>
      <c r="HY179" s="24"/>
      <c r="HZ179" s="24"/>
      <c r="IA179" s="24"/>
      <c r="IB179" s="24"/>
      <c r="IC179" s="24"/>
      <c r="ID179" s="24"/>
      <c r="IE179" s="24"/>
      <c r="IF179" s="24"/>
      <c r="IG179" s="24"/>
      <c r="IH179" s="24"/>
      <c r="II179" s="24"/>
      <c r="IJ179" s="24"/>
      <c r="IK179" s="24"/>
      <c r="IL179" s="24"/>
      <c r="IM179" s="24"/>
      <c r="IN179" s="24"/>
      <c r="IO179" s="24"/>
      <c r="IP179" s="24"/>
      <c r="IQ179" s="24"/>
      <c r="IR179" s="24"/>
      <c r="IS179" s="24"/>
      <c r="IT179" s="24"/>
      <c r="IU179" s="24"/>
      <c r="IV179" s="24"/>
      <c r="IW179" s="24"/>
      <c r="IX179" s="24"/>
      <c r="IY179" s="24"/>
      <c r="IZ179" s="24"/>
      <c r="JA179" s="24"/>
      <c r="JB179" s="24"/>
      <c r="JC179" s="24"/>
      <c r="JD179" s="24"/>
      <c r="JE179" s="24"/>
      <c r="JF179" s="24"/>
      <c r="JG179" s="24"/>
      <c r="JH179" s="24"/>
      <c r="JI179" s="24"/>
      <c r="JJ179" s="24"/>
      <c r="JK179" s="24"/>
      <c r="JL179" s="24"/>
      <c r="JM179" s="24"/>
      <c r="JN179" s="24"/>
      <c r="JO179" s="24"/>
      <c r="JP179" s="24"/>
      <c r="JQ179" s="24"/>
      <c r="JR179" s="24"/>
      <c r="JS179" s="24"/>
      <c r="JT179" s="24"/>
      <c r="JU179" s="24"/>
      <c r="JV179" s="24"/>
      <c r="JW179" s="24"/>
      <c r="JX179" s="24"/>
      <c r="JY179" s="24"/>
      <c r="JZ179" s="24"/>
      <c r="KA179" s="24"/>
      <c r="KB179" s="24"/>
      <c r="KC179" s="24"/>
      <c r="KD179" s="24"/>
      <c r="KE179" s="24"/>
      <c r="KF179" s="24"/>
      <c r="KG179" s="24"/>
      <c r="KH179" s="24"/>
      <c r="KI179" s="24"/>
      <c r="KJ179" s="24"/>
      <c r="KK179" s="24"/>
      <c r="KL179" s="24"/>
      <c r="KM179" s="24"/>
      <c r="KN179" s="24"/>
      <c r="KO179" s="24"/>
      <c r="KP179" s="24"/>
      <c r="KQ179" s="24"/>
      <c r="KR179" s="24"/>
      <c r="KS179" s="24"/>
      <c r="KT179" s="24"/>
      <c r="KU179" s="24"/>
      <c r="KV179" s="24"/>
      <c r="KW179" s="24"/>
      <c r="KX179" s="24"/>
      <c r="KY179" s="24"/>
      <c r="KZ179" s="24"/>
      <c r="LA179" s="24"/>
      <c r="LB179" s="24"/>
      <c r="LC179" s="24"/>
      <c r="LD179" s="24"/>
      <c r="LE179" s="24"/>
      <c r="LF179" s="24"/>
      <c r="LG179" s="24"/>
      <c r="LH179" s="24"/>
      <c r="LI179" s="24"/>
      <c r="LJ179" s="24"/>
      <c r="LK179" s="24"/>
      <c r="LL179" s="24"/>
      <c r="LM179" s="24"/>
      <c r="LN179" s="24"/>
      <c r="LO179" s="24"/>
      <c r="LP179" s="24"/>
      <c r="LQ179" s="24"/>
      <c r="LR179" s="24"/>
      <c r="LS179" s="24"/>
      <c r="LT179" s="24"/>
      <c r="LU179" s="24"/>
      <c r="LV179" s="24"/>
      <c r="LW179" s="24"/>
      <c r="LX179" s="24"/>
      <c r="LY179" s="24"/>
      <c r="LZ179" s="24"/>
      <c r="MA179" s="24"/>
      <c r="MB179" s="24"/>
      <c r="MC179" s="24"/>
      <c r="MD179" s="24"/>
      <c r="ME179" s="24"/>
      <c r="MF179" s="24"/>
      <c r="MG179" s="24"/>
      <c r="MH179" s="24"/>
      <c r="MI179" s="24"/>
      <c r="MJ179" s="24"/>
      <c r="MK179" s="24"/>
      <c r="ML179" s="24"/>
      <c r="MM179" s="24"/>
      <c r="MN179" s="24"/>
      <c r="MO179" s="24"/>
      <c r="MP179" s="24"/>
      <c r="MQ179" s="24"/>
      <c r="MR179" s="24"/>
      <c r="MS179" s="24"/>
      <c r="MT179" s="24"/>
      <c r="MU179" s="24"/>
      <c r="MV179" s="24"/>
      <c r="MW179" s="24"/>
      <c r="MX179" s="24"/>
      <c r="MY179" s="24"/>
      <c r="MZ179" s="24"/>
      <c r="NA179" s="24"/>
      <c r="NB179" s="24"/>
      <c r="NC179" s="24"/>
      <c r="ND179" s="24"/>
      <c r="NE179" s="24"/>
      <c r="NF179" s="24"/>
      <c r="NG179" s="24"/>
      <c r="NH179" s="24"/>
      <c r="NI179" s="24"/>
      <c r="NJ179" s="24"/>
      <c r="NK179" s="24"/>
      <c r="NL179" s="24"/>
      <c r="NM179" s="24"/>
      <c r="NN179" s="24"/>
      <c r="NO179" s="24"/>
      <c r="NP179" s="24"/>
      <c r="NQ179" s="24"/>
      <c r="NR179" s="24"/>
      <c r="NS179" s="24"/>
      <c r="NT179" s="24"/>
      <c r="NU179" s="24"/>
      <c r="NV179" s="24"/>
      <c r="NW179" s="24"/>
      <c r="NX179" s="24"/>
      <c r="NY179" s="24"/>
      <c r="NZ179" s="24"/>
      <c r="OA179" s="24"/>
      <c r="OB179" s="24"/>
      <c r="OC179" s="24"/>
      <c r="OD179" s="24"/>
      <c r="OE179" s="24"/>
      <c r="OF179" s="24"/>
      <c r="OG179" s="24"/>
      <c r="OH179" s="24"/>
      <c r="OI179" s="24"/>
      <c r="OJ179" s="24"/>
      <c r="OK179" s="24"/>
      <c r="OL179" s="24"/>
      <c r="OM179" s="24"/>
      <c r="ON179" s="24"/>
      <c r="OO179" s="24"/>
      <c r="OP179" s="24"/>
      <c r="OQ179" s="24"/>
      <c r="OR179" s="24"/>
      <c r="OS179" s="24"/>
      <c r="OT179" s="24"/>
      <c r="OU179" s="24"/>
      <c r="OV179" s="24"/>
      <c r="OW179" s="24"/>
      <c r="OX179" s="24"/>
      <c r="OY179" s="24"/>
      <c r="OZ179" s="24"/>
      <c r="PA179" s="24"/>
      <c r="PB179" s="24"/>
      <c r="PC179" s="24"/>
      <c r="PD179" s="24"/>
      <c r="PE179" s="24"/>
      <c r="PF179" s="24"/>
      <c r="PG179" s="24"/>
      <c r="PH179" s="24"/>
      <c r="PI179" s="24"/>
      <c r="PJ179" s="24"/>
      <c r="PK179" s="24"/>
      <c r="PL179" s="24"/>
      <c r="PM179" s="24"/>
      <c r="PN179" s="24"/>
      <c r="PO179" s="24"/>
      <c r="PP179" s="24"/>
      <c r="PQ179" s="24"/>
      <c r="PR179" s="24"/>
      <c r="PS179" s="24"/>
      <c r="PT179" s="24"/>
      <c r="PU179" s="24"/>
      <c r="PV179" s="24"/>
      <c r="PW179" s="24"/>
      <c r="PX179" s="24"/>
      <c r="PY179" s="24"/>
      <c r="PZ179" s="24"/>
      <c r="QA179" s="24"/>
      <c r="QB179" s="24"/>
      <c r="QC179" s="24"/>
      <c r="QD179" s="24"/>
      <c r="QE179" s="24"/>
      <c r="QF179" s="24"/>
      <c r="QG179" s="24"/>
      <c r="QH179" s="24"/>
      <c r="QI179" s="24"/>
      <c r="QJ179" s="24"/>
      <c r="QK179" s="24"/>
      <c r="QL179" s="24"/>
      <c r="QM179" s="24"/>
      <c r="QN179" s="24"/>
      <c r="QO179" s="24"/>
      <c r="QP179" s="24"/>
      <c r="QQ179" s="24"/>
      <c r="QR179" s="24"/>
      <c r="QS179" s="24"/>
      <c r="QT179" s="24"/>
      <c r="QU179" s="24"/>
      <c r="QV179" s="24"/>
      <c r="QW179" s="24"/>
      <c r="QX179" s="24"/>
      <c r="QY179" s="24"/>
      <c r="QZ179" s="24"/>
      <c r="RA179" s="24"/>
      <c r="RB179" s="24"/>
      <c r="RC179" s="24"/>
      <c r="RD179" s="24"/>
      <c r="RE179" s="24"/>
      <c r="RF179" s="24"/>
      <c r="RG179" s="24"/>
      <c r="RH179" s="24"/>
      <c r="RI179" s="24"/>
      <c r="RJ179" s="24"/>
      <c r="RK179" s="24"/>
      <c r="RL179" s="24"/>
      <c r="RM179" s="24"/>
      <c r="RN179" s="24"/>
      <c r="RO179" s="24"/>
      <c r="RP179" s="24"/>
      <c r="RQ179" s="24"/>
      <c r="RR179" s="24"/>
      <c r="RS179" s="24"/>
      <c r="RT179" s="24"/>
      <c r="RU179" s="24"/>
      <c r="RV179" s="24"/>
      <c r="RW179" s="24"/>
      <c r="RX179" s="24"/>
      <c r="RY179" s="24"/>
      <c r="RZ179" s="24"/>
      <c r="SA179" s="24"/>
      <c r="SB179" s="24"/>
      <c r="SC179" s="24"/>
      <c r="SD179" s="24"/>
      <c r="SE179" s="24"/>
      <c r="SF179" s="24"/>
      <c r="SG179" s="24"/>
      <c r="SH179" s="24"/>
      <c r="SI179" s="24"/>
      <c r="SJ179" s="24"/>
    </row>
    <row r="180" spans="1:504" s="28" customFormat="1" ht="15" x14ac:dyDescent="0.25">
      <c r="A180" s="31"/>
      <c r="B180" s="17"/>
      <c r="C180" s="17"/>
      <c r="D180" s="17"/>
      <c r="E180" s="17"/>
      <c r="F180" s="17">
        <f t="shared" si="25"/>
        <v>0</v>
      </c>
      <c r="G180" s="17"/>
      <c r="H180" s="18"/>
      <c r="I180" s="18">
        <f t="shared" si="34"/>
        <v>0</v>
      </c>
      <c r="J180" s="17"/>
      <c r="K180" s="17"/>
      <c r="L180" s="17">
        <f t="shared" si="35"/>
        <v>0</v>
      </c>
      <c r="M180" s="17">
        <f t="shared" si="26"/>
        <v>0</v>
      </c>
      <c r="N180" s="122"/>
      <c r="O180" s="4"/>
      <c r="P180" s="4"/>
      <c r="Q180" s="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24"/>
      <c r="HG180" s="24"/>
      <c r="HH180" s="24"/>
      <c r="HI180" s="24"/>
      <c r="HJ180" s="24"/>
      <c r="HK180" s="24"/>
      <c r="HL180" s="24"/>
      <c r="HM180" s="24"/>
      <c r="HN180" s="24"/>
      <c r="HO180" s="24"/>
      <c r="HP180" s="24"/>
      <c r="HQ180" s="24"/>
      <c r="HR180" s="24"/>
      <c r="HS180" s="24"/>
      <c r="HT180" s="24"/>
      <c r="HU180" s="24"/>
      <c r="HV180" s="24"/>
      <c r="HW180" s="24"/>
      <c r="HX180" s="24"/>
      <c r="HY180" s="24"/>
      <c r="HZ180" s="24"/>
      <c r="IA180" s="24"/>
      <c r="IB180" s="24"/>
      <c r="IC180" s="24"/>
      <c r="ID180" s="24"/>
      <c r="IE180" s="24"/>
      <c r="IF180" s="24"/>
      <c r="IG180" s="24"/>
      <c r="IH180" s="24"/>
      <c r="II180" s="24"/>
      <c r="IJ180" s="24"/>
      <c r="IK180" s="24"/>
      <c r="IL180" s="24"/>
      <c r="IM180" s="24"/>
      <c r="IN180" s="24"/>
      <c r="IO180" s="24"/>
      <c r="IP180" s="24"/>
      <c r="IQ180" s="24"/>
      <c r="IR180" s="24"/>
      <c r="IS180" s="24"/>
      <c r="IT180" s="24"/>
      <c r="IU180" s="24"/>
      <c r="IV180" s="24"/>
      <c r="IW180" s="24"/>
      <c r="IX180" s="24"/>
      <c r="IY180" s="24"/>
      <c r="IZ180" s="24"/>
      <c r="JA180" s="24"/>
      <c r="JB180" s="24"/>
      <c r="JC180" s="24"/>
      <c r="JD180" s="24"/>
      <c r="JE180" s="24"/>
      <c r="JF180" s="24"/>
      <c r="JG180" s="24"/>
      <c r="JH180" s="24"/>
      <c r="JI180" s="24"/>
      <c r="JJ180" s="24"/>
      <c r="JK180" s="24"/>
      <c r="JL180" s="24"/>
      <c r="JM180" s="24"/>
      <c r="JN180" s="24"/>
      <c r="JO180" s="24"/>
      <c r="JP180" s="24"/>
      <c r="JQ180" s="24"/>
      <c r="JR180" s="24"/>
      <c r="JS180" s="24"/>
      <c r="JT180" s="24"/>
      <c r="JU180" s="24"/>
      <c r="JV180" s="24"/>
      <c r="JW180" s="24"/>
      <c r="JX180" s="24"/>
      <c r="JY180" s="24"/>
      <c r="JZ180" s="24"/>
      <c r="KA180" s="24"/>
      <c r="KB180" s="24"/>
      <c r="KC180" s="24"/>
      <c r="KD180" s="24"/>
      <c r="KE180" s="24"/>
      <c r="KF180" s="24"/>
      <c r="KG180" s="24"/>
      <c r="KH180" s="24"/>
      <c r="KI180" s="24"/>
      <c r="KJ180" s="24"/>
      <c r="KK180" s="24"/>
      <c r="KL180" s="24"/>
      <c r="KM180" s="24"/>
      <c r="KN180" s="24"/>
      <c r="KO180" s="24"/>
      <c r="KP180" s="24"/>
      <c r="KQ180" s="24"/>
      <c r="KR180" s="24"/>
      <c r="KS180" s="24"/>
      <c r="KT180" s="24"/>
      <c r="KU180" s="24"/>
      <c r="KV180" s="24"/>
      <c r="KW180" s="24"/>
      <c r="KX180" s="24"/>
      <c r="KY180" s="24"/>
      <c r="KZ180" s="24"/>
      <c r="LA180" s="24"/>
      <c r="LB180" s="24"/>
      <c r="LC180" s="24"/>
      <c r="LD180" s="24"/>
      <c r="LE180" s="24"/>
      <c r="LF180" s="24"/>
      <c r="LG180" s="24"/>
      <c r="LH180" s="24"/>
      <c r="LI180" s="24"/>
      <c r="LJ180" s="24"/>
      <c r="LK180" s="24"/>
      <c r="LL180" s="24"/>
      <c r="LM180" s="24"/>
      <c r="LN180" s="24"/>
      <c r="LO180" s="24"/>
      <c r="LP180" s="24"/>
      <c r="LQ180" s="24"/>
      <c r="LR180" s="24"/>
      <c r="LS180" s="24"/>
      <c r="LT180" s="24"/>
      <c r="LU180" s="24"/>
      <c r="LV180" s="24"/>
      <c r="LW180" s="24"/>
      <c r="LX180" s="24"/>
      <c r="LY180" s="24"/>
      <c r="LZ180" s="24"/>
      <c r="MA180" s="24"/>
      <c r="MB180" s="24"/>
      <c r="MC180" s="24"/>
      <c r="MD180" s="24"/>
      <c r="ME180" s="24"/>
      <c r="MF180" s="24"/>
      <c r="MG180" s="24"/>
      <c r="MH180" s="24"/>
      <c r="MI180" s="24"/>
      <c r="MJ180" s="24"/>
      <c r="MK180" s="24"/>
      <c r="ML180" s="24"/>
      <c r="MM180" s="24"/>
      <c r="MN180" s="24"/>
      <c r="MO180" s="24"/>
      <c r="MP180" s="24"/>
      <c r="MQ180" s="24"/>
      <c r="MR180" s="24"/>
      <c r="MS180" s="24"/>
      <c r="MT180" s="24"/>
      <c r="MU180" s="24"/>
      <c r="MV180" s="24"/>
      <c r="MW180" s="24"/>
      <c r="MX180" s="24"/>
      <c r="MY180" s="24"/>
      <c r="MZ180" s="24"/>
      <c r="NA180" s="24"/>
      <c r="NB180" s="24"/>
      <c r="NC180" s="24"/>
      <c r="ND180" s="24"/>
      <c r="NE180" s="24"/>
      <c r="NF180" s="24"/>
      <c r="NG180" s="24"/>
      <c r="NH180" s="24"/>
      <c r="NI180" s="24"/>
      <c r="NJ180" s="24"/>
      <c r="NK180" s="24"/>
      <c r="NL180" s="24"/>
      <c r="NM180" s="24"/>
      <c r="NN180" s="24"/>
      <c r="NO180" s="24"/>
      <c r="NP180" s="24"/>
      <c r="NQ180" s="24"/>
      <c r="NR180" s="24"/>
      <c r="NS180" s="24"/>
      <c r="NT180" s="24"/>
      <c r="NU180" s="24"/>
      <c r="NV180" s="24"/>
      <c r="NW180" s="24"/>
      <c r="NX180" s="24"/>
      <c r="NY180" s="24"/>
      <c r="NZ180" s="24"/>
      <c r="OA180" s="24"/>
      <c r="OB180" s="24"/>
      <c r="OC180" s="24"/>
      <c r="OD180" s="24"/>
      <c r="OE180" s="24"/>
      <c r="OF180" s="24"/>
      <c r="OG180" s="24"/>
      <c r="OH180" s="24"/>
      <c r="OI180" s="24"/>
      <c r="OJ180" s="24"/>
      <c r="OK180" s="24"/>
      <c r="OL180" s="24"/>
      <c r="OM180" s="24"/>
      <c r="ON180" s="24"/>
      <c r="OO180" s="24"/>
      <c r="OP180" s="24"/>
      <c r="OQ180" s="24"/>
      <c r="OR180" s="24"/>
      <c r="OS180" s="24"/>
      <c r="OT180" s="24"/>
      <c r="OU180" s="24"/>
      <c r="OV180" s="24"/>
      <c r="OW180" s="24"/>
      <c r="OX180" s="24"/>
      <c r="OY180" s="24"/>
      <c r="OZ180" s="24"/>
      <c r="PA180" s="24"/>
      <c r="PB180" s="24"/>
      <c r="PC180" s="24"/>
      <c r="PD180" s="24"/>
      <c r="PE180" s="24"/>
      <c r="PF180" s="24"/>
      <c r="PG180" s="24"/>
      <c r="PH180" s="24"/>
      <c r="PI180" s="24"/>
      <c r="PJ180" s="24"/>
      <c r="PK180" s="24"/>
      <c r="PL180" s="24"/>
      <c r="PM180" s="24"/>
      <c r="PN180" s="24"/>
      <c r="PO180" s="24"/>
      <c r="PP180" s="24"/>
      <c r="PQ180" s="24"/>
      <c r="PR180" s="24"/>
      <c r="PS180" s="24"/>
      <c r="PT180" s="24"/>
      <c r="PU180" s="24"/>
      <c r="PV180" s="24"/>
      <c r="PW180" s="24"/>
      <c r="PX180" s="24"/>
      <c r="PY180" s="24"/>
      <c r="PZ180" s="24"/>
      <c r="QA180" s="24"/>
      <c r="QB180" s="24"/>
      <c r="QC180" s="24"/>
      <c r="QD180" s="24"/>
      <c r="QE180" s="24"/>
      <c r="QF180" s="24"/>
      <c r="QG180" s="24"/>
      <c r="QH180" s="24"/>
      <c r="QI180" s="24"/>
      <c r="QJ180" s="24"/>
      <c r="QK180" s="24"/>
      <c r="QL180" s="24"/>
      <c r="QM180" s="24"/>
      <c r="QN180" s="24"/>
      <c r="QO180" s="24"/>
      <c r="QP180" s="24"/>
      <c r="QQ180" s="24"/>
      <c r="QR180" s="24"/>
      <c r="QS180" s="24"/>
      <c r="QT180" s="24"/>
      <c r="QU180" s="24"/>
      <c r="QV180" s="24"/>
      <c r="QW180" s="24"/>
      <c r="QX180" s="24"/>
      <c r="QY180" s="24"/>
      <c r="QZ180" s="24"/>
      <c r="RA180" s="24"/>
      <c r="RB180" s="24"/>
      <c r="RC180" s="24"/>
      <c r="RD180" s="24"/>
      <c r="RE180" s="24"/>
      <c r="RF180" s="24"/>
      <c r="RG180" s="24"/>
      <c r="RH180" s="24"/>
      <c r="RI180" s="24"/>
      <c r="RJ180" s="24"/>
      <c r="RK180" s="24"/>
      <c r="RL180" s="24"/>
      <c r="RM180" s="24"/>
      <c r="RN180" s="24"/>
      <c r="RO180" s="24"/>
      <c r="RP180" s="24"/>
      <c r="RQ180" s="24"/>
      <c r="RR180" s="24"/>
      <c r="RS180" s="24"/>
      <c r="RT180" s="24"/>
      <c r="RU180" s="24"/>
      <c r="RV180" s="24"/>
      <c r="RW180" s="24"/>
      <c r="RX180" s="24"/>
      <c r="RY180" s="24"/>
      <c r="RZ180" s="24"/>
      <c r="SA180" s="24"/>
      <c r="SB180" s="24"/>
      <c r="SC180" s="24"/>
      <c r="SD180" s="24"/>
      <c r="SE180" s="24"/>
      <c r="SF180" s="24"/>
      <c r="SG180" s="24"/>
      <c r="SH180" s="24"/>
      <c r="SI180" s="24"/>
      <c r="SJ180" s="24"/>
    </row>
    <row r="181" spans="1:504" s="28" customFormat="1" ht="15" x14ac:dyDescent="0.25">
      <c r="A181" s="31"/>
      <c r="B181" s="17"/>
      <c r="C181" s="17"/>
      <c r="D181" s="17"/>
      <c r="E181" s="17"/>
      <c r="F181" s="17">
        <f t="shared" si="25"/>
        <v>0</v>
      </c>
      <c r="G181" s="17"/>
      <c r="H181" s="18"/>
      <c r="I181" s="18">
        <f t="shared" si="34"/>
        <v>0</v>
      </c>
      <c r="J181" s="17"/>
      <c r="K181" s="17"/>
      <c r="L181" s="17">
        <f t="shared" si="35"/>
        <v>0</v>
      </c>
      <c r="M181" s="17">
        <f t="shared" si="26"/>
        <v>0</v>
      </c>
      <c r="N181" s="122"/>
      <c r="O181" s="4"/>
      <c r="P181" s="4"/>
      <c r="Q181" s="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 s="24"/>
      <c r="GV181" s="24"/>
      <c r="GW181" s="24"/>
      <c r="GX181" s="24"/>
      <c r="GY181" s="24"/>
      <c r="GZ181" s="24"/>
      <c r="HA181" s="24"/>
      <c r="HB181" s="24"/>
      <c r="HC181" s="24"/>
      <c r="HD181" s="24"/>
      <c r="HE181" s="24"/>
      <c r="HF181" s="24"/>
      <c r="HG181" s="24"/>
      <c r="HH181" s="24"/>
      <c r="HI181" s="24"/>
      <c r="HJ181" s="24"/>
      <c r="HK181" s="24"/>
      <c r="HL181" s="24"/>
      <c r="HM181" s="24"/>
      <c r="HN181" s="24"/>
      <c r="HO181" s="24"/>
      <c r="HP181" s="24"/>
      <c r="HQ181" s="24"/>
      <c r="HR181" s="24"/>
      <c r="HS181" s="24"/>
      <c r="HT181" s="24"/>
      <c r="HU181" s="24"/>
      <c r="HV181" s="24"/>
      <c r="HW181" s="24"/>
      <c r="HX181" s="24"/>
      <c r="HY181" s="24"/>
      <c r="HZ181" s="24"/>
      <c r="IA181" s="24"/>
      <c r="IB181" s="24"/>
      <c r="IC181" s="24"/>
      <c r="ID181" s="24"/>
      <c r="IE181" s="24"/>
      <c r="IF181" s="24"/>
      <c r="IG181" s="24"/>
      <c r="IH181" s="24"/>
      <c r="II181" s="24"/>
      <c r="IJ181" s="24"/>
      <c r="IK181" s="24"/>
      <c r="IL181" s="24"/>
      <c r="IM181" s="24"/>
      <c r="IN181" s="24"/>
      <c r="IO181" s="24"/>
      <c r="IP181" s="24"/>
      <c r="IQ181" s="24"/>
      <c r="IR181" s="24"/>
      <c r="IS181" s="24"/>
      <c r="IT181" s="24"/>
      <c r="IU181" s="24"/>
      <c r="IV181" s="24"/>
      <c r="IW181" s="24"/>
      <c r="IX181" s="24"/>
      <c r="IY181" s="24"/>
      <c r="IZ181" s="24"/>
      <c r="JA181" s="24"/>
      <c r="JB181" s="24"/>
      <c r="JC181" s="24"/>
      <c r="JD181" s="24"/>
      <c r="JE181" s="24"/>
      <c r="JF181" s="24"/>
      <c r="JG181" s="24"/>
      <c r="JH181" s="24"/>
      <c r="JI181" s="24"/>
      <c r="JJ181" s="24"/>
      <c r="JK181" s="24"/>
      <c r="JL181" s="24"/>
      <c r="JM181" s="24"/>
      <c r="JN181" s="24"/>
      <c r="JO181" s="24"/>
      <c r="JP181" s="24"/>
      <c r="JQ181" s="24"/>
      <c r="JR181" s="24"/>
      <c r="JS181" s="24"/>
      <c r="JT181" s="24"/>
      <c r="JU181" s="24"/>
      <c r="JV181" s="24"/>
      <c r="JW181" s="24"/>
      <c r="JX181" s="24"/>
      <c r="JY181" s="24"/>
      <c r="JZ181" s="24"/>
      <c r="KA181" s="24"/>
      <c r="KB181" s="24"/>
      <c r="KC181" s="24"/>
      <c r="KD181" s="24"/>
      <c r="KE181" s="24"/>
      <c r="KF181" s="24"/>
      <c r="KG181" s="24"/>
      <c r="KH181" s="24"/>
      <c r="KI181" s="24"/>
      <c r="KJ181" s="24"/>
      <c r="KK181" s="24"/>
      <c r="KL181" s="24"/>
      <c r="KM181" s="24"/>
      <c r="KN181" s="24"/>
      <c r="KO181" s="24"/>
      <c r="KP181" s="24"/>
      <c r="KQ181" s="24"/>
      <c r="KR181" s="24"/>
      <c r="KS181" s="24"/>
      <c r="KT181" s="24"/>
      <c r="KU181" s="24"/>
      <c r="KV181" s="24"/>
      <c r="KW181" s="24"/>
      <c r="KX181" s="24"/>
      <c r="KY181" s="24"/>
      <c r="KZ181" s="24"/>
      <c r="LA181" s="24"/>
      <c r="LB181" s="24"/>
      <c r="LC181" s="24"/>
      <c r="LD181" s="24"/>
      <c r="LE181" s="24"/>
      <c r="LF181" s="24"/>
      <c r="LG181" s="24"/>
      <c r="LH181" s="24"/>
      <c r="LI181" s="24"/>
      <c r="LJ181" s="24"/>
      <c r="LK181" s="24"/>
      <c r="LL181" s="24"/>
      <c r="LM181" s="24"/>
      <c r="LN181" s="24"/>
      <c r="LO181" s="24"/>
      <c r="LP181" s="24"/>
      <c r="LQ181" s="24"/>
      <c r="LR181" s="24"/>
      <c r="LS181" s="24"/>
      <c r="LT181" s="24"/>
      <c r="LU181" s="24"/>
      <c r="LV181" s="24"/>
      <c r="LW181" s="24"/>
      <c r="LX181" s="24"/>
      <c r="LY181" s="24"/>
      <c r="LZ181" s="24"/>
      <c r="MA181" s="24"/>
      <c r="MB181" s="24"/>
      <c r="MC181" s="24"/>
      <c r="MD181" s="24"/>
      <c r="ME181" s="24"/>
      <c r="MF181" s="24"/>
      <c r="MG181" s="24"/>
      <c r="MH181" s="24"/>
      <c r="MI181" s="24"/>
      <c r="MJ181" s="24"/>
      <c r="MK181" s="24"/>
      <c r="ML181" s="24"/>
      <c r="MM181" s="24"/>
      <c r="MN181" s="24"/>
      <c r="MO181" s="24"/>
      <c r="MP181" s="24"/>
      <c r="MQ181" s="24"/>
      <c r="MR181" s="24"/>
      <c r="MS181" s="24"/>
      <c r="MT181" s="24"/>
      <c r="MU181" s="24"/>
      <c r="MV181" s="24"/>
      <c r="MW181" s="24"/>
      <c r="MX181" s="24"/>
      <c r="MY181" s="24"/>
      <c r="MZ181" s="24"/>
      <c r="NA181" s="24"/>
      <c r="NB181" s="24"/>
      <c r="NC181" s="24"/>
      <c r="ND181" s="24"/>
      <c r="NE181" s="24"/>
      <c r="NF181" s="24"/>
      <c r="NG181" s="24"/>
      <c r="NH181" s="24"/>
      <c r="NI181" s="24"/>
      <c r="NJ181" s="24"/>
      <c r="NK181" s="24"/>
      <c r="NL181" s="24"/>
      <c r="NM181" s="24"/>
      <c r="NN181" s="24"/>
      <c r="NO181" s="24"/>
      <c r="NP181" s="24"/>
      <c r="NQ181" s="24"/>
      <c r="NR181" s="24"/>
      <c r="NS181" s="24"/>
      <c r="NT181" s="24"/>
      <c r="NU181" s="24"/>
      <c r="NV181" s="24"/>
      <c r="NW181" s="24"/>
      <c r="NX181" s="24"/>
      <c r="NY181" s="24"/>
      <c r="NZ181" s="24"/>
      <c r="OA181" s="24"/>
      <c r="OB181" s="24"/>
      <c r="OC181" s="24"/>
      <c r="OD181" s="24"/>
      <c r="OE181" s="24"/>
      <c r="OF181" s="24"/>
      <c r="OG181" s="24"/>
      <c r="OH181" s="24"/>
      <c r="OI181" s="24"/>
      <c r="OJ181" s="24"/>
      <c r="OK181" s="24"/>
      <c r="OL181" s="24"/>
      <c r="OM181" s="24"/>
      <c r="ON181" s="24"/>
      <c r="OO181" s="24"/>
      <c r="OP181" s="24"/>
      <c r="OQ181" s="24"/>
      <c r="OR181" s="24"/>
      <c r="OS181" s="24"/>
      <c r="OT181" s="24"/>
      <c r="OU181" s="24"/>
      <c r="OV181" s="24"/>
      <c r="OW181" s="24"/>
      <c r="OX181" s="24"/>
      <c r="OY181" s="24"/>
      <c r="OZ181" s="24"/>
      <c r="PA181" s="24"/>
      <c r="PB181" s="24"/>
      <c r="PC181" s="24"/>
      <c r="PD181" s="24"/>
      <c r="PE181" s="24"/>
      <c r="PF181" s="24"/>
      <c r="PG181" s="24"/>
      <c r="PH181" s="24"/>
      <c r="PI181" s="24"/>
      <c r="PJ181" s="24"/>
      <c r="PK181" s="24"/>
      <c r="PL181" s="24"/>
      <c r="PM181" s="24"/>
      <c r="PN181" s="24"/>
      <c r="PO181" s="24"/>
      <c r="PP181" s="24"/>
      <c r="PQ181" s="24"/>
      <c r="PR181" s="24"/>
      <c r="PS181" s="24"/>
      <c r="PT181" s="24"/>
      <c r="PU181" s="24"/>
      <c r="PV181" s="24"/>
      <c r="PW181" s="24"/>
      <c r="PX181" s="24"/>
      <c r="PY181" s="24"/>
      <c r="PZ181" s="24"/>
      <c r="QA181" s="24"/>
      <c r="QB181" s="24"/>
      <c r="QC181" s="24"/>
      <c r="QD181" s="24"/>
      <c r="QE181" s="24"/>
      <c r="QF181" s="24"/>
      <c r="QG181" s="24"/>
      <c r="QH181" s="24"/>
      <c r="QI181" s="24"/>
      <c r="QJ181" s="24"/>
      <c r="QK181" s="24"/>
      <c r="QL181" s="24"/>
      <c r="QM181" s="24"/>
      <c r="QN181" s="24"/>
      <c r="QO181" s="24"/>
      <c r="QP181" s="24"/>
      <c r="QQ181" s="24"/>
      <c r="QR181" s="24"/>
      <c r="QS181" s="24"/>
      <c r="QT181" s="24"/>
      <c r="QU181" s="24"/>
      <c r="QV181" s="24"/>
      <c r="QW181" s="24"/>
      <c r="QX181" s="24"/>
      <c r="QY181" s="24"/>
      <c r="QZ181" s="24"/>
      <c r="RA181" s="24"/>
      <c r="RB181" s="24"/>
      <c r="RC181" s="24"/>
      <c r="RD181" s="24"/>
      <c r="RE181" s="24"/>
      <c r="RF181" s="24"/>
      <c r="RG181" s="24"/>
      <c r="RH181" s="24"/>
      <c r="RI181" s="24"/>
      <c r="RJ181" s="24"/>
      <c r="RK181" s="24"/>
      <c r="RL181" s="24"/>
      <c r="RM181" s="24"/>
      <c r="RN181" s="24"/>
      <c r="RO181" s="24"/>
      <c r="RP181" s="24"/>
      <c r="RQ181" s="24"/>
      <c r="RR181" s="24"/>
      <c r="RS181" s="24"/>
      <c r="RT181" s="24"/>
      <c r="RU181" s="24"/>
      <c r="RV181" s="24"/>
      <c r="RW181" s="24"/>
      <c r="RX181" s="24"/>
      <c r="RY181" s="24"/>
      <c r="RZ181" s="24"/>
      <c r="SA181" s="24"/>
      <c r="SB181" s="24"/>
      <c r="SC181" s="24"/>
      <c r="SD181" s="24"/>
      <c r="SE181" s="24"/>
      <c r="SF181" s="24"/>
      <c r="SG181" s="24"/>
      <c r="SH181" s="24"/>
      <c r="SI181" s="24"/>
      <c r="SJ181" s="24"/>
    </row>
    <row r="182" spans="1:504" s="28" customFormat="1" ht="15" x14ac:dyDescent="0.25">
      <c r="A182" s="34"/>
      <c r="B182" s="17"/>
      <c r="C182" s="17"/>
      <c r="D182" s="17"/>
      <c r="E182" s="17"/>
      <c r="F182" s="17">
        <f t="shared" si="25"/>
        <v>0</v>
      </c>
      <c r="G182" s="17"/>
      <c r="H182" s="18"/>
      <c r="I182" s="18">
        <f t="shared" si="34"/>
        <v>0</v>
      </c>
      <c r="J182" s="17"/>
      <c r="K182" s="17"/>
      <c r="L182" s="17">
        <f t="shared" si="35"/>
        <v>0</v>
      </c>
      <c r="M182" s="17">
        <f t="shared" si="26"/>
        <v>0</v>
      </c>
      <c r="N182" s="122"/>
      <c r="O182" s="4"/>
      <c r="P182" s="4"/>
      <c r="Q182" s="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  <c r="GY182" s="24"/>
      <c r="GZ182" s="24"/>
      <c r="HA182" s="24"/>
      <c r="HB182" s="24"/>
      <c r="HC182" s="24"/>
      <c r="HD182" s="24"/>
      <c r="HE182" s="24"/>
      <c r="HF182" s="24"/>
      <c r="HG182" s="24"/>
      <c r="HH182" s="24"/>
      <c r="HI182" s="24"/>
      <c r="HJ182" s="24"/>
      <c r="HK182" s="24"/>
      <c r="HL182" s="24"/>
      <c r="HM182" s="24"/>
      <c r="HN182" s="24"/>
      <c r="HO182" s="24"/>
      <c r="HP182" s="24"/>
      <c r="HQ182" s="24"/>
      <c r="HR182" s="24"/>
      <c r="HS182" s="24"/>
      <c r="HT182" s="24"/>
      <c r="HU182" s="24"/>
      <c r="HV182" s="24"/>
      <c r="HW182" s="24"/>
      <c r="HX182" s="24"/>
      <c r="HY182" s="24"/>
      <c r="HZ182" s="24"/>
      <c r="IA182" s="24"/>
      <c r="IB182" s="24"/>
      <c r="IC182" s="24"/>
      <c r="ID182" s="24"/>
      <c r="IE182" s="24"/>
      <c r="IF182" s="24"/>
      <c r="IG182" s="24"/>
      <c r="IH182" s="24"/>
      <c r="II182" s="24"/>
      <c r="IJ182" s="24"/>
      <c r="IK182" s="24"/>
      <c r="IL182" s="24"/>
      <c r="IM182" s="24"/>
      <c r="IN182" s="24"/>
      <c r="IO182" s="24"/>
      <c r="IP182" s="24"/>
      <c r="IQ182" s="24"/>
      <c r="IR182" s="24"/>
      <c r="IS182" s="24"/>
      <c r="IT182" s="24"/>
      <c r="IU182" s="24"/>
      <c r="IV182" s="24"/>
      <c r="IW182" s="24"/>
      <c r="IX182" s="24"/>
      <c r="IY182" s="24"/>
      <c r="IZ182" s="24"/>
      <c r="JA182" s="24"/>
      <c r="JB182" s="24"/>
      <c r="JC182" s="24"/>
      <c r="JD182" s="24"/>
      <c r="JE182" s="24"/>
      <c r="JF182" s="24"/>
      <c r="JG182" s="24"/>
      <c r="JH182" s="24"/>
      <c r="JI182" s="24"/>
      <c r="JJ182" s="24"/>
      <c r="JK182" s="24"/>
      <c r="JL182" s="24"/>
      <c r="JM182" s="24"/>
      <c r="JN182" s="24"/>
      <c r="JO182" s="24"/>
      <c r="JP182" s="24"/>
      <c r="JQ182" s="24"/>
      <c r="JR182" s="24"/>
      <c r="JS182" s="24"/>
      <c r="JT182" s="24"/>
      <c r="JU182" s="24"/>
      <c r="JV182" s="24"/>
      <c r="JW182" s="24"/>
      <c r="JX182" s="24"/>
      <c r="JY182" s="24"/>
      <c r="JZ182" s="24"/>
      <c r="KA182" s="24"/>
      <c r="KB182" s="24"/>
      <c r="KC182" s="24"/>
      <c r="KD182" s="24"/>
      <c r="KE182" s="24"/>
      <c r="KF182" s="24"/>
      <c r="KG182" s="24"/>
      <c r="KH182" s="24"/>
      <c r="KI182" s="24"/>
      <c r="KJ182" s="24"/>
      <c r="KK182" s="24"/>
      <c r="KL182" s="24"/>
      <c r="KM182" s="24"/>
      <c r="KN182" s="24"/>
      <c r="KO182" s="24"/>
      <c r="KP182" s="24"/>
      <c r="KQ182" s="24"/>
      <c r="KR182" s="24"/>
      <c r="KS182" s="24"/>
      <c r="KT182" s="24"/>
      <c r="KU182" s="24"/>
      <c r="KV182" s="24"/>
      <c r="KW182" s="24"/>
      <c r="KX182" s="24"/>
      <c r="KY182" s="24"/>
      <c r="KZ182" s="24"/>
      <c r="LA182" s="24"/>
      <c r="LB182" s="24"/>
      <c r="LC182" s="24"/>
      <c r="LD182" s="24"/>
      <c r="LE182" s="24"/>
      <c r="LF182" s="24"/>
      <c r="LG182" s="24"/>
      <c r="LH182" s="24"/>
      <c r="LI182" s="24"/>
      <c r="LJ182" s="24"/>
      <c r="LK182" s="24"/>
      <c r="LL182" s="24"/>
      <c r="LM182" s="24"/>
      <c r="LN182" s="24"/>
      <c r="LO182" s="24"/>
      <c r="LP182" s="24"/>
      <c r="LQ182" s="24"/>
      <c r="LR182" s="24"/>
      <c r="LS182" s="24"/>
      <c r="LT182" s="24"/>
      <c r="LU182" s="24"/>
      <c r="LV182" s="24"/>
      <c r="LW182" s="24"/>
      <c r="LX182" s="24"/>
      <c r="LY182" s="24"/>
      <c r="LZ182" s="24"/>
      <c r="MA182" s="24"/>
      <c r="MB182" s="24"/>
      <c r="MC182" s="24"/>
      <c r="MD182" s="24"/>
      <c r="ME182" s="24"/>
      <c r="MF182" s="24"/>
      <c r="MG182" s="24"/>
      <c r="MH182" s="24"/>
      <c r="MI182" s="24"/>
      <c r="MJ182" s="24"/>
      <c r="MK182" s="24"/>
      <c r="ML182" s="24"/>
      <c r="MM182" s="24"/>
      <c r="MN182" s="24"/>
      <c r="MO182" s="24"/>
      <c r="MP182" s="24"/>
      <c r="MQ182" s="24"/>
      <c r="MR182" s="24"/>
      <c r="MS182" s="24"/>
      <c r="MT182" s="24"/>
      <c r="MU182" s="24"/>
      <c r="MV182" s="24"/>
      <c r="MW182" s="24"/>
      <c r="MX182" s="24"/>
      <c r="MY182" s="24"/>
      <c r="MZ182" s="24"/>
      <c r="NA182" s="24"/>
      <c r="NB182" s="24"/>
      <c r="NC182" s="24"/>
      <c r="ND182" s="24"/>
      <c r="NE182" s="24"/>
      <c r="NF182" s="24"/>
      <c r="NG182" s="24"/>
      <c r="NH182" s="24"/>
      <c r="NI182" s="24"/>
      <c r="NJ182" s="24"/>
      <c r="NK182" s="24"/>
      <c r="NL182" s="24"/>
      <c r="NM182" s="24"/>
      <c r="NN182" s="24"/>
      <c r="NO182" s="24"/>
      <c r="NP182" s="24"/>
      <c r="NQ182" s="24"/>
      <c r="NR182" s="24"/>
      <c r="NS182" s="24"/>
      <c r="NT182" s="24"/>
      <c r="NU182" s="24"/>
      <c r="NV182" s="24"/>
      <c r="NW182" s="24"/>
      <c r="NX182" s="24"/>
      <c r="NY182" s="24"/>
      <c r="NZ182" s="24"/>
      <c r="OA182" s="24"/>
      <c r="OB182" s="24"/>
      <c r="OC182" s="24"/>
      <c r="OD182" s="24"/>
      <c r="OE182" s="24"/>
      <c r="OF182" s="24"/>
      <c r="OG182" s="24"/>
      <c r="OH182" s="24"/>
      <c r="OI182" s="24"/>
      <c r="OJ182" s="24"/>
      <c r="OK182" s="24"/>
      <c r="OL182" s="24"/>
      <c r="OM182" s="24"/>
      <c r="ON182" s="24"/>
      <c r="OO182" s="24"/>
      <c r="OP182" s="24"/>
      <c r="OQ182" s="24"/>
      <c r="OR182" s="24"/>
      <c r="OS182" s="24"/>
      <c r="OT182" s="24"/>
      <c r="OU182" s="24"/>
      <c r="OV182" s="24"/>
      <c r="OW182" s="24"/>
      <c r="OX182" s="24"/>
      <c r="OY182" s="24"/>
      <c r="OZ182" s="24"/>
      <c r="PA182" s="24"/>
      <c r="PB182" s="24"/>
      <c r="PC182" s="24"/>
      <c r="PD182" s="24"/>
      <c r="PE182" s="24"/>
      <c r="PF182" s="24"/>
      <c r="PG182" s="24"/>
      <c r="PH182" s="24"/>
      <c r="PI182" s="24"/>
      <c r="PJ182" s="24"/>
      <c r="PK182" s="24"/>
      <c r="PL182" s="24"/>
      <c r="PM182" s="24"/>
      <c r="PN182" s="24"/>
      <c r="PO182" s="24"/>
      <c r="PP182" s="24"/>
      <c r="PQ182" s="24"/>
      <c r="PR182" s="24"/>
      <c r="PS182" s="24"/>
      <c r="PT182" s="24"/>
      <c r="PU182" s="24"/>
      <c r="PV182" s="24"/>
      <c r="PW182" s="24"/>
      <c r="PX182" s="24"/>
      <c r="PY182" s="24"/>
      <c r="PZ182" s="24"/>
      <c r="QA182" s="24"/>
      <c r="QB182" s="24"/>
      <c r="QC182" s="24"/>
      <c r="QD182" s="24"/>
      <c r="QE182" s="24"/>
      <c r="QF182" s="24"/>
      <c r="QG182" s="24"/>
      <c r="QH182" s="24"/>
      <c r="QI182" s="24"/>
      <c r="QJ182" s="24"/>
      <c r="QK182" s="24"/>
      <c r="QL182" s="24"/>
      <c r="QM182" s="24"/>
      <c r="QN182" s="24"/>
      <c r="QO182" s="24"/>
      <c r="QP182" s="24"/>
      <c r="QQ182" s="24"/>
      <c r="QR182" s="24"/>
      <c r="QS182" s="24"/>
      <c r="QT182" s="24"/>
      <c r="QU182" s="24"/>
      <c r="QV182" s="24"/>
      <c r="QW182" s="24"/>
      <c r="QX182" s="24"/>
      <c r="QY182" s="24"/>
      <c r="QZ182" s="24"/>
      <c r="RA182" s="24"/>
      <c r="RB182" s="24"/>
      <c r="RC182" s="24"/>
      <c r="RD182" s="24"/>
      <c r="RE182" s="24"/>
      <c r="RF182" s="24"/>
      <c r="RG182" s="24"/>
      <c r="RH182" s="24"/>
      <c r="RI182" s="24"/>
      <c r="RJ182" s="24"/>
      <c r="RK182" s="24"/>
      <c r="RL182" s="24"/>
      <c r="RM182" s="24"/>
      <c r="RN182" s="24"/>
      <c r="RO182" s="24"/>
      <c r="RP182" s="24"/>
      <c r="RQ182" s="24"/>
      <c r="RR182" s="24"/>
      <c r="RS182" s="24"/>
      <c r="RT182" s="24"/>
      <c r="RU182" s="24"/>
      <c r="RV182" s="24"/>
      <c r="RW182" s="24"/>
      <c r="RX182" s="24"/>
      <c r="RY182" s="24"/>
      <c r="RZ182" s="24"/>
      <c r="SA182" s="24"/>
      <c r="SB182" s="24"/>
      <c r="SC182" s="24"/>
      <c r="SD182" s="24"/>
      <c r="SE182" s="24"/>
      <c r="SF182" s="24"/>
      <c r="SG182" s="24"/>
      <c r="SH182" s="24"/>
      <c r="SI182" s="24"/>
      <c r="SJ182" s="24"/>
    </row>
    <row r="183" spans="1:504" ht="38.25" x14ac:dyDescent="0.25">
      <c r="A183" s="31" t="s">
        <v>102</v>
      </c>
      <c r="B183" s="17">
        <f>B184</f>
        <v>0</v>
      </c>
      <c r="C183" s="17">
        <f t="shared" ref="C183:K183" si="39">C184</f>
        <v>0</v>
      </c>
      <c r="D183" s="17">
        <f t="shared" si="39"/>
        <v>0</v>
      </c>
      <c r="E183" s="17">
        <f t="shared" si="39"/>
        <v>0</v>
      </c>
      <c r="F183" s="17">
        <f t="shared" si="25"/>
        <v>0</v>
      </c>
      <c r="G183" s="17">
        <f t="shared" si="39"/>
        <v>0</v>
      </c>
      <c r="H183" s="17">
        <f t="shared" si="39"/>
        <v>0</v>
      </c>
      <c r="I183" s="17">
        <f t="shared" si="34"/>
        <v>0</v>
      </c>
      <c r="J183" s="17">
        <f t="shared" si="39"/>
        <v>0</v>
      </c>
      <c r="K183" s="17">
        <f t="shared" si="39"/>
        <v>0</v>
      </c>
      <c r="L183" s="17">
        <f t="shared" si="35"/>
        <v>0</v>
      </c>
      <c r="M183" s="17">
        <f t="shared" si="26"/>
        <v>0</v>
      </c>
      <c r="N183" s="122"/>
    </row>
    <row r="184" spans="1:504" ht="25.5" x14ac:dyDescent="0.25">
      <c r="A184" s="34" t="s">
        <v>49</v>
      </c>
      <c r="B184" s="17"/>
      <c r="C184" s="17"/>
      <c r="D184" s="17"/>
      <c r="E184" s="17"/>
      <c r="F184" s="17">
        <f t="shared" si="25"/>
        <v>0</v>
      </c>
      <c r="G184" s="17"/>
      <c r="H184" s="18"/>
      <c r="I184" s="18">
        <f t="shared" si="34"/>
        <v>0</v>
      </c>
      <c r="J184" s="17"/>
      <c r="K184" s="17"/>
      <c r="L184" s="17">
        <f t="shared" si="35"/>
        <v>0</v>
      </c>
      <c r="M184" s="17">
        <f t="shared" si="26"/>
        <v>0</v>
      </c>
      <c r="N184" s="122"/>
    </row>
    <row r="185" spans="1:504" ht="15" x14ac:dyDescent="0.25">
      <c r="A185" s="31" t="s">
        <v>103</v>
      </c>
      <c r="B185" s="17"/>
      <c r="C185" s="17"/>
      <c r="D185" s="17"/>
      <c r="E185" s="17"/>
      <c r="F185" s="17">
        <f t="shared" ref="F185:F248" si="40">G185+H185</f>
        <v>0</v>
      </c>
      <c r="G185" s="17"/>
      <c r="H185" s="18"/>
      <c r="I185" s="18">
        <f t="shared" si="34"/>
        <v>0</v>
      </c>
      <c r="J185" s="17"/>
      <c r="K185" s="17"/>
      <c r="L185" s="17">
        <f t="shared" si="35"/>
        <v>0</v>
      </c>
      <c r="M185" s="17">
        <f t="shared" ref="M185:M248" si="41">D185+L185</f>
        <v>0</v>
      </c>
      <c r="N185" s="122"/>
    </row>
    <row r="186" spans="1:504" ht="15" x14ac:dyDescent="0.25">
      <c r="A186" s="31" t="s">
        <v>104</v>
      </c>
      <c r="B186" s="17"/>
      <c r="C186" s="17"/>
      <c r="D186" s="17"/>
      <c r="E186" s="17"/>
      <c r="F186" s="17">
        <f t="shared" si="40"/>
        <v>0</v>
      </c>
      <c r="G186" s="17"/>
      <c r="H186" s="18"/>
      <c r="I186" s="18">
        <f t="shared" si="34"/>
        <v>0</v>
      </c>
      <c r="J186" s="17"/>
      <c r="K186" s="17"/>
      <c r="L186" s="17">
        <f t="shared" si="35"/>
        <v>0</v>
      </c>
      <c r="M186" s="17">
        <f t="shared" si="41"/>
        <v>0</v>
      </c>
      <c r="N186" s="122"/>
    </row>
    <row r="187" spans="1:504" ht="15" x14ac:dyDescent="0.25">
      <c r="A187" s="31" t="s">
        <v>105</v>
      </c>
      <c r="B187" s="17"/>
      <c r="C187" s="17"/>
      <c r="D187" s="17"/>
      <c r="E187" s="17"/>
      <c r="F187" s="17">
        <f t="shared" si="40"/>
        <v>0</v>
      </c>
      <c r="G187" s="17"/>
      <c r="H187" s="18"/>
      <c r="I187" s="18">
        <f t="shared" si="34"/>
        <v>0</v>
      </c>
      <c r="J187" s="17"/>
      <c r="K187" s="17"/>
      <c r="L187" s="17">
        <f t="shared" si="35"/>
        <v>0</v>
      </c>
      <c r="M187" s="17">
        <f t="shared" si="41"/>
        <v>0</v>
      </c>
      <c r="N187" s="122"/>
    </row>
    <row r="188" spans="1:504" ht="51" x14ac:dyDescent="0.25">
      <c r="A188" s="39" t="s">
        <v>106</v>
      </c>
      <c r="B188" s="46">
        <f>SUM(B189:B201)</f>
        <v>0</v>
      </c>
      <c r="C188" s="46">
        <f t="shared" ref="C188:K188" si="42">SUM(C189:C201)</f>
        <v>0</v>
      </c>
      <c r="D188" s="46">
        <f t="shared" si="42"/>
        <v>0</v>
      </c>
      <c r="E188" s="46">
        <f t="shared" si="42"/>
        <v>0</v>
      </c>
      <c r="F188" s="46">
        <f t="shared" si="40"/>
        <v>0</v>
      </c>
      <c r="G188" s="46">
        <f t="shared" si="42"/>
        <v>0</v>
      </c>
      <c r="H188" s="46">
        <f t="shared" si="42"/>
        <v>0</v>
      </c>
      <c r="I188" s="46">
        <f t="shared" si="34"/>
        <v>0</v>
      </c>
      <c r="J188" s="46">
        <f t="shared" si="42"/>
        <v>0</v>
      </c>
      <c r="K188" s="46">
        <f t="shared" si="42"/>
        <v>0</v>
      </c>
      <c r="L188" s="46">
        <f t="shared" si="35"/>
        <v>0</v>
      </c>
      <c r="M188" s="46">
        <f t="shared" si="41"/>
        <v>0</v>
      </c>
      <c r="N188" s="130"/>
    </row>
    <row r="189" spans="1:504" ht="15" x14ac:dyDescent="0.25">
      <c r="A189" s="34" t="s">
        <v>107</v>
      </c>
      <c r="B189" s="36"/>
      <c r="C189" s="36"/>
      <c r="D189" s="36"/>
      <c r="E189" s="36"/>
      <c r="F189" s="36">
        <f t="shared" si="40"/>
        <v>0</v>
      </c>
      <c r="G189" s="36"/>
      <c r="H189" s="156"/>
      <c r="I189" s="18">
        <f t="shared" si="34"/>
        <v>0</v>
      </c>
      <c r="J189" s="17"/>
      <c r="K189" s="17"/>
      <c r="L189" s="36">
        <f t="shared" si="35"/>
        <v>0</v>
      </c>
      <c r="M189" s="36">
        <f t="shared" si="41"/>
        <v>0</v>
      </c>
      <c r="N189" s="127"/>
    </row>
    <row r="190" spans="1:504" ht="63.75" x14ac:dyDescent="0.25">
      <c r="A190" s="31" t="s">
        <v>108</v>
      </c>
      <c r="B190" s="17"/>
      <c r="C190" s="17"/>
      <c r="D190" s="17"/>
      <c r="E190" s="17"/>
      <c r="F190" s="17">
        <f t="shared" si="40"/>
        <v>0</v>
      </c>
      <c r="G190" s="17"/>
      <c r="H190" s="18"/>
      <c r="I190" s="18">
        <f t="shared" si="34"/>
        <v>0</v>
      </c>
      <c r="J190" s="17"/>
      <c r="K190" s="17"/>
      <c r="L190" s="17">
        <f t="shared" si="35"/>
        <v>0</v>
      </c>
      <c r="M190" s="17">
        <f t="shared" si="41"/>
        <v>0</v>
      </c>
      <c r="N190" s="122"/>
    </row>
    <row r="191" spans="1:504" ht="63.75" x14ac:dyDescent="0.25">
      <c r="A191" s="31" t="s">
        <v>109</v>
      </c>
      <c r="B191" s="17"/>
      <c r="C191" s="17"/>
      <c r="D191" s="17"/>
      <c r="E191" s="17"/>
      <c r="F191" s="17">
        <f t="shared" si="40"/>
        <v>0</v>
      </c>
      <c r="G191" s="17"/>
      <c r="H191" s="18"/>
      <c r="I191" s="18">
        <f t="shared" si="34"/>
        <v>0</v>
      </c>
      <c r="J191" s="17"/>
      <c r="K191" s="17"/>
      <c r="L191" s="36">
        <f t="shared" si="35"/>
        <v>0</v>
      </c>
      <c r="M191" s="36">
        <f t="shared" si="41"/>
        <v>0</v>
      </c>
      <c r="N191" s="122"/>
    </row>
    <row r="192" spans="1:504" ht="15" x14ac:dyDescent="0.25">
      <c r="A192" s="34"/>
      <c r="B192" s="17"/>
      <c r="C192" s="17"/>
      <c r="D192" s="17"/>
      <c r="E192" s="17"/>
      <c r="F192" s="17">
        <f t="shared" si="40"/>
        <v>0</v>
      </c>
      <c r="G192" s="17"/>
      <c r="H192" s="18"/>
      <c r="I192" s="18">
        <f t="shared" si="34"/>
        <v>0</v>
      </c>
      <c r="J192" s="17"/>
      <c r="K192" s="17"/>
      <c r="L192" s="36">
        <f t="shared" si="35"/>
        <v>0</v>
      </c>
      <c r="M192" s="36">
        <f t="shared" si="41"/>
        <v>0</v>
      </c>
      <c r="N192" s="122"/>
    </row>
    <row r="193" spans="1:14" ht="15" x14ac:dyDescent="0.25">
      <c r="A193" s="34"/>
      <c r="B193" s="17"/>
      <c r="C193" s="17"/>
      <c r="D193" s="17"/>
      <c r="E193" s="17"/>
      <c r="F193" s="17">
        <f t="shared" si="40"/>
        <v>0</v>
      </c>
      <c r="G193" s="17"/>
      <c r="H193" s="18"/>
      <c r="I193" s="18">
        <f t="shared" si="34"/>
        <v>0</v>
      </c>
      <c r="J193" s="17"/>
      <c r="K193" s="17"/>
      <c r="L193" s="36">
        <f t="shared" si="35"/>
        <v>0</v>
      </c>
      <c r="M193" s="36">
        <f t="shared" si="41"/>
        <v>0</v>
      </c>
      <c r="N193" s="122"/>
    </row>
    <row r="194" spans="1:14" ht="15" x14ac:dyDescent="0.25">
      <c r="A194" s="34"/>
      <c r="B194" s="17"/>
      <c r="C194" s="17"/>
      <c r="D194" s="17"/>
      <c r="E194" s="17"/>
      <c r="F194" s="17">
        <f t="shared" si="40"/>
        <v>0</v>
      </c>
      <c r="G194" s="17"/>
      <c r="H194" s="18"/>
      <c r="I194" s="18">
        <f t="shared" si="34"/>
        <v>0</v>
      </c>
      <c r="J194" s="17"/>
      <c r="K194" s="17"/>
      <c r="L194" s="36">
        <f t="shared" si="35"/>
        <v>0</v>
      </c>
      <c r="M194" s="36">
        <f t="shared" si="41"/>
        <v>0</v>
      </c>
      <c r="N194" s="122"/>
    </row>
    <row r="195" spans="1:14" ht="15" x14ac:dyDescent="0.25">
      <c r="A195" s="34"/>
      <c r="B195" s="17"/>
      <c r="C195" s="17"/>
      <c r="D195" s="17"/>
      <c r="E195" s="17"/>
      <c r="F195" s="17">
        <f t="shared" si="40"/>
        <v>0</v>
      </c>
      <c r="G195" s="17"/>
      <c r="H195" s="18"/>
      <c r="I195" s="18">
        <f t="shared" si="34"/>
        <v>0</v>
      </c>
      <c r="J195" s="17"/>
      <c r="K195" s="17"/>
      <c r="L195" s="36">
        <f t="shared" si="35"/>
        <v>0</v>
      </c>
      <c r="M195" s="36">
        <f t="shared" si="41"/>
        <v>0</v>
      </c>
      <c r="N195" s="122"/>
    </row>
    <row r="196" spans="1:14" ht="15" x14ac:dyDescent="0.25">
      <c r="A196" s="34"/>
      <c r="B196" s="17"/>
      <c r="C196" s="17"/>
      <c r="D196" s="17"/>
      <c r="E196" s="17"/>
      <c r="F196" s="17">
        <f t="shared" si="40"/>
        <v>0</v>
      </c>
      <c r="G196" s="17"/>
      <c r="H196" s="18"/>
      <c r="I196" s="18">
        <f t="shared" si="34"/>
        <v>0</v>
      </c>
      <c r="J196" s="17"/>
      <c r="K196" s="17"/>
      <c r="L196" s="36">
        <f t="shared" si="35"/>
        <v>0</v>
      </c>
      <c r="M196" s="36">
        <f t="shared" si="41"/>
        <v>0</v>
      </c>
      <c r="N196" s="122"/>
    </row>
    <row r="197" spans="1:14" ht="15" x14ac:dyDescent="0.25">
      <c r="A197" s="34"/>
      <c r="B197" s="17"/>
      <c r="C197" s="17"/>
      <c r="D197" s="17"/>
      <c r="E197" s="17"/>
      <c r="F197" s="17">
        <f t="shared" si="40"/>
        <v>0</v>
      </c>
      <c r="G197" s="17"/>
      <c r="H197" s="18"/>
      <c r="I197" s="18">
        <f t="shared" si="34"/>
        <v>0</v>
      </c>
      <c r="J197" s="17"/>
      <c r="K197" s="17"/>
      <c r="L197" s="36">
        <f t="shared" si="35"/>
        <v>0</v>
      </c>
      <c r="M197" s="36">
        <f t="shared" si="41"/>
        <v>0</v>
      </c>
      <c r="N197" s="122"/>
    </row>
    <row r="198" spans="1:14" ht="15" x14ac:dyDescent="0.25">
      <c r="A198" s="34"/>
      <c r="B198" s="17"/>
      <c r="C198" s="17"/>
      <c r="D198" s="17"/>
      <c r="E198" s="17"/>
      <c r="F198" s="17">
        <f t="shared" si="40"/>
        <v>0</v>
      </c>
      <c r="G198" s="17"/>
      <c r="H198" s="18"/>
      <c r="I198" s="18">
        <f t="shared" si="34"/>
        <v>0</v>
      </c>
      <c r="J198" s="17"/>
      <c r="K198" s="17"/>
      <c r="L198" s="36">
        <f t="shared" si="35"/>
        <v>0</v>
      </c>
      <c r="M198" s="36">
        <f t="shared" si="41"/>
        <v>0</v>
      </c>
      <c r="N198" s="122"/>
    </row>
    <row r="199" spans="1:14" ht="15" x14ac:dyDescent="0.25">
      <c r="A199" s="52"/>
      <c r="B199" s="17"/>
      <c r="C199" s="17"/>
      <c r="D199" s="17"/>
      <c r="E199" s="17"/>
      <c r="F199" s="17">
        <f t="shared" si="40"/>
        <v>0</v>
      </c>
      <c r="G199" s="17"/>
      <c r="H199" s="18"/>
      <c r="I199" s="18">
        <f t="shared" si="34"/>
        <v>0</v>
      </c>
      <c r="J199" s="17"/>
      <c r="K199" s="17"/>
      <c r="L199" s="36">
        <f t="shared" si="35"/>
        <v>0</v>
      </c>
      <c r="M199" s="36">
        <f t="shared" si="41"/>
        <v>0</v>
      </c>
      <c r="N199" s="122"/>
    </row>
    <row r="200" spans="1:14" ht="15" x14ac:dyDescent="0.25">
      <c r="A200" s="53"/>
      <c r="B200" s="17"/>
      <c r="C200" s="17"/>
      <c r="D200" s="17"/>
      <c r="E200" s="17"/>
      <c r="F200" s="17">
        <f t="shared" si="40"/>
        <v>0</v>
      </c>
      <c r="G200" s="17"/>
      <c r="H200" s="18"/>
      <c r="I200" s="18">
        <f t="shared" si="34"/>
        <v>0</v>
      </c>
      <c r="J200" s="17"/>
      <c r="K200" s="17"/>
      <c r="L200" s="40">
        <f t="shared" si="35"/>
        <v>0</v>
      </c>
      <c r="M200" s="40">
        <f t="shared" si="41"/>
        <v>0</v>
      </c>
      <c r="N200" s="122"/>
    </row>
    <row r="201" spans="1:14" ht="15" x14ac:dyDescent="0.25">
      <c r="A201" s="53"/>
      <c r="B201" s="17"/>
      <c r="C201" s="17"/>
      <c r="D201" s="17"/>
      <c r="E201" s="17"/>
      <c r="F201" s="17">
        <f t="shared" si="40"/>
        <v>0</v>
      </c>
      <c r="G201" s="17"/>
      <c r="H201" s="18"/>
      <c r="I201" s="18">
        <f t="shared" si="34"/>
        <v>0</v>
      </c>
      <c r="J201" s="17"/>
      <c r="K201" s="17"/>
      <c r="L201" s="40">
        <f t="shared" si="35"/>
        <v>0</v>
      </c>
      <c r="M201" s="40">
        <f t="shared" si="41"/>
        <v>0</v>
      </c>
      <c r="N201" s="122"/>
    </row>
    <row r="202" spans="1:14" ht="25.5" x14ac:dyDescent="0.25">
      <c r="A202" s="34" t="s">
        <v>49</v>
      </c>
      <c r="B202" s="40"/>
      <c r="C202" s="54"/>
      <c r="D202" s="40"/>
      <c r="E202" s="40"/>
      <c r="F202" s="40">
        <f t="shared" si="40"/>
        <v>0</v>
      </c>
      <c r="G202" s="40"/>
      <c r="H202" s="18"/>
      <c r="I202" s="18">
        <f t="shared" si="34"/>
        <v>0</v>
      </c>
      <c r="J202" s="40"/>
      <c r="K202" s="40"/>
      <c r="L202" s="40">
        <f t="shared" si="35"/>
        <v>0</v>
      </c>
      <c r="M202" s="40">
        <f t="shared" si="41"/>
        <v>0</v>
      </c>
      <c r="N202" s="133"/>
    </row>
    <row r="203" spans="1:14" ht="63.75" x14ac:dyDescent="0.25">
      <c r="A203" s="31" t="s">
        <v>108</v>
      </c>
      <c r="B203" s="17"/>
      <c r="C203" s="17"/>
      <c r="D203" s="17"/>
      <c r="E203" s="17"/>
      <c r="F203" s="17">
        <f t="shared" si="40"/>
        <v>0</v>
      </c>
      <c r="G203" s="17"/>
      <c r="H203" s="18"/>
      <c r="I203" s="18">
        <f t="shared" si="34"/>
        <v>0</v>
      </c>
      <c r="J203" s="17"/>
      <c r="K203" s="17"/>
      <c r="L203" s="40">
        <f t="shared" si="35"/>
        <v>0</v>
      </c>
      <c r="M203" s="40">
        <f t="shared" si="41"/>
        <v>0</v>
      </c>
      <c r="N203" s="122"/>
    </row>
    <row r="204" spans="1:14" ht="15" hidden="1" x14ac:dyDescent="0.25">
      <c r="A204" s="34"/>
      <c r="B204" s="17"/>
      <c r="C204" s="17"/>
      <c r="D204" s="17"/>
      <c r="E204" s="17"/>
      <c r="F204" s="17" t="e">
        <f t="shared" si="40"/>
        <v>#DIV/0!</v>
      </c>
      <c r="G204" s="17"/>
      <c r="H204" s="18" t="e">
        <f t="shared" ref="H204:H215" si="43">E204/D204</f>
        <v>#DIV/0!</v>
      </c>
      <c r="I204" s="18">
        <f t="shared" si="34"/>
        <v>0</v>
      </c>
      <c r="J204" s="17"/>
      <c r="K204" s="17"/>
      <c r="L204" s="40" t="e">
        <f t="shared" si="35"/>
        <v>#DIV/0!</v>
      </c>
      <c r="M204" s="40" t="e">
        <f t="shared" si="41"/>
        <v>#DIV/0!</v>
      </c>
      <c r="N204" s="122"/>
    </row>
    <row r="205" spans="1:14" ht="15" hidden="1" x14ac:dyDescent="0.25">
      <c r="A205" s="34"/>
      <c r="B205" s="17"/>
      <c r="C205" s="17"/>
      <c r="D205" s="17"/>
      <c r="E205" s="17"/>
      <c r="F205" s="17" t="e">
        <f t="shared" si="40"/>
        <v>#DIV/0!</v>
      </c>
      <c r="G205" s="17"/>
      <c r="H205" s="18" t="e">
        <f t="shared" si="43"/>
        <v>#DIV/0!</v>
      </c>
      <c r="I205" s="18">
        <f t="shared" si="34"/>
        <v>0</v>
      </c>
      <c r="J205" s="17"/>
      <c r="K205" s="17"/>
      <c r="L205" s="40" t="e">
        <f t="shared" si="35"/>
        <v>#DIV/0!</v>
      </c>
      <c r="M205" s="40" t="e">
        <f t="shared" si="41"/>
        <v>#DIV/0!</v>
      </c>
      <c r="N205" s="122"/>
    </row>
    <row r="206" spans="1:14" ht="15" hidden="1" x14ac:dyDescent="0.25">
      <c r="A206" s="34"/>
      <c r="B206" s="17"/>
      <c r="C206" s="17"/>
      <c r="D206" s="17"/>
      <c r="E206" s="17"/>
      <c r="F206" s="17" t="e">
        <f t="shared" si="40"/>
        <v>#DIV/0!</v>
      </c>
      <c r="G206" s="17"/>
      <c r="H206" s="18" t="e">
        <f t="shared" si="43"/>
        <v>#DIV/0!</v>
      </c>
      <c r="I206" s="18">
        <f t="shared" si="34"/>
        <v>0</v>
      </c>
      <c r="J206" s="17"/>
      <c r="K206" s="17"/>
      <c r="L206" s="40" t="e">
        <f t="shared" si="35"/>
        <v>#DIV/0!</v>
      </c>
      <c r="M206" s="40" t="e">
        <f t="shared" si="41"/>
        <v>#DIV/0!</v>
      </c>
      <c r="N206" s="122"/>
    </row>
    <row r="207" spans="1:14" ht="15" hidden="1" x14ac:dyDescent="0.25">
      <c r="A207" s="34"/>
      <c r="B207" s="17"/>
      <c r="C207" s="17"/>
      <c r="D207" s="17"/>
      <c r="E207" s="17"/>
      <c r="F207" s="17" t="e">
        <f t="shared" si="40"/>
        <v>#DIV/0!</v>
      </c>
      <c r="G207" s="17"/>
      <c r="H207" s="18" t="e">
        <f t="shared" si="43"/>
        <v>#DIV/0!</v>
      </c>
      <c r="I207" s="18">
        <f t="shared" si="34"/>
        <v>0</v>
      </c>
      <c r="J207" s="17"/>
      <c r="K207" s="17"/>
      <c r="L207" s="40" t="e">
        <f t="shared" si="35"/>
        <v>#DIV/0!</v>
      </c>
      <c r="M207" s="40" t="e">
        <f t="shared" si="41"/>
        <v>#DIV/0!</v>
      </c>
      <c r="N207" s="122"/>
    </row>
    <row r="208" spans="1:14" ht="15" hidden="1" x14ac:dyDescent="0.25">
      <c r="A208" s="34"/>
      <c r="B208" s="17"/>
      <c r="C208" s="17"/>
      <c r="D208" s="17"/>
      <c r="E208" s="17"/>
      <c r="F208" s="17" t="e">
        <f t="shared" si="40"/>
        <v>#DIV/0!</v>
      </c>
      <c r="G208" s="17"/>
      <c r="H208" s="18" t="e">
        <f t="shared" si="43"/>
        <v>#DIV/0!</v>
      </c>
      <c r="I208" s="18">
        <f t="shared" si="34"/>
        <v>0</v>
      </c>
      <c r="J208" s="17"/>
      <c r="K208" s="17"/>
      <c r="L208" s="40" t="e">
        <f t="shared" si="35"/>
        <v>#DIV/0!</v>
      </c>
      <c r="M208" s="40" t="e">
        <f t="shared" si="41"/>
        <v>#DIV/0!</v>
      </c>
      <c r="N208" s="122"/>
    </row>
    <row r="209" spans="1:14" ht="15" hidden="1" x14ac:dyDescent="0.25">
      <c r="A209" s="34"/>
      <c r="B209" s="17"/>
      <c r="C209" s="17"/>
      <c r="D209" s="17"/>
      <c r="E209" s="17"/>
      <c r="F209" s="17" t="e">
        <f t="shared" si="40"/>
        <v>#DIV/0!</v>
      </c>
      <c r="G209" s="17"/>
      <c r="H209" s="18" t="e">
        <f t="shared" si="43"/>
        <v>#DIV/0!</v>
      </c>
      <c r="I209" s="18">
        <f t="shared" si="34"/>
        <v>0</v>
      </c>
      <c r="J209" s="17"/>
      <c r="K209" s="17"/>
      <c r="L209" s="40" t="e">
        <f t="shared" si="35"/>
        <v>#DIV/0!</v>
      </c>
      <c r="M209" s="40" t="e">
        <f t="shared" si="41"/>
        <v>#DIV/0!</v>
      </c>
      <c r="N209" s="122"/>
    </row>
    <row r="210" spans="1:14" ht="15" hidden="1" x14ac:dyDescent="0.25">
      <c r="A210" s="34"/>
      <c r="B210" s="17"/>
      <c r="C210" s="17"/>
      <c r="D210" s="17"/>
      <c r="E210" s="17"/>
      <c r="F210" s="17" t="e">
        <f t="shared" si="40"/>
        <v>#DIV/0!</v>
      </c>
      <c r="G210" s="17"/>
      <c r="H210" s="18" t="e">
        <f t="shared" si="43"/>
        <v>#DIV/0!</v>
      </c>
      <c r="I210" s="18">
        <f t="shared" si="34"/>
        <v>0</v>
      </c>
      <c r="J210" s="17"/>
      <c r="K210" s="17"/>
      <c r="L210" s="40" t="e">
        <f t="shared" si="35"/>
        <v>#DIV/0!</v>
      </c>
      <c r="M210" s="40" t="e">
        <f t="shared" si="41"/>
        <v>#DIV/0!</v>
      </c>
      <c r="N210" s="122"/>
    </row>
    <row r="211" spans="1:14" ht="15" hidden="1" x14ac:dyDescent="0.25">
      <c r="A211" s="34"/>
      <c r="B211" s="17"/>
      <c r="C211" s="17"/>
      <c r="D211" s="17"/>
      <c r="E211" s="17"/>
      <c r="F211" s="17" t="e">
        <f t="shared" si="40"/>
        <v>#DIV/0!</v>
      </c>
      <c r="G211" s="17"/>
      <c r="H211" s="18" t="e">
        <f t="shared" si="43"/>
        <v>#DIV/0!</v>
      </c>
      <c r="I211" s="18">
        <f t="shared" ref="I211:I274" si="44">J211+K211</f>
        <v>0</v>
      </c>
      <c r="J211" s="17"/>
      <c r="K211" s="17"/>
      <c r="L211" s="40" t="e">
        <f t="shared" ref="L211:L274" si="45">I211+F211</f>
        <v>#DIV/0!</v>
      </c>
      <c r="M211" s="40" t="e">
        <f t="shared" si="41"/>
        <v>#DIV/0!</v>
      </c>
      <c r="N211" s="122"/>
    </row>
    <row r="212" spans="1:14" ht="15" hidden="1" x14ac:dyDescent="0.25">
      <c r="A212" s="34"/>
      <c r="B212" s="17"/>
      <c r="C212" s="17"/>
      <c r="D212" s="17"/>
      <c r="E212" s="17"/>
      <c r="F212" s="17" t="e">
        <f t="shared" si="40"/>
        <v>#DIV/0!</v>
      </c>
      <c r="G212" s="17"/>
      <c r="H212" s="18" t="e">
        <f t="shared" si="43"/>
        <v>#DIV/0!</v>
      </c>
      <c r="I212" s="18">
        <f t="shared" si="44"/>
        <v>0</v>
      </c>
      <c r="J212" s="17"/>
      <c r="K212" s="17"/>
      <c r="L212" s="40" t="e">
        <f t="shared" si="45"/>
        <v>#DIV/0!</v>
      </c>
      <c r="M212" s="40" t="e">
        <f t="shared" si="41"/>
        <v>#DIV/0!</v>
      </c>
      <c r="N212" s="122"/>
    </row>
    <row r="213" spans="1:14" ht="15" hidden="1" x14ac:dyDescent="0.25">
      <c r="A213" s="34"/>
      <c r="B213" s="17"/>
      <c r="C213" s="17"/>
      <c r="D213" s="17"/>
      <c r="E213" s="17"/>
      <c r="F213" s="17" t="e">
        <f t="shared" si="40"/>
        <v>#DIV/0!</v>
      </c>
      <c r="G213" s="17"/>
      <c r="H213" s="18" t="e">
        <f t="shared" si="43"/>
        <v>#DIV/0!</v>
      </c>
      <c r="I213" s="18">
        <f t="shared" si="44"/>
        <v>0</v>
      </c>
      <c r="J213" s="17"/>
      <c r="K213" s="17"/>
      <c r="L213" s="40" t="e">
        <f t="shared" si="45"/>
        <v>#DIV/0!</v>
      </c>
      <c r="M213" s="40" t="e">
        <f t="shared" si="41"/>
        <v>#DIV/0!</v>
      </c>
      <c r="N213" s="122"/>
    </row>
    <row r="214" spans="1:14" ht="15" hidden="1" x14ac:dyDescent="0.25">
      <c r="A214" s="34"/>
      <c r="B214" s="17"/>
      <c r="C214" s="17"/>
      <c r="D214" s="17"/>
      <c r="E214" s="17"/>
      <c r="F214" s="17" t="e">
        <f t="shared" si="40"/>
        <v>#DIV/0!</v>
      </c>
      <c r="G214" s="17"/>
      <c r="H214" s="18" t="e">
        <f t="shared" si="43"/>
        <v>#DIV/0!</v>
      </c>
      <c r="I214" s="18">
        <f t="shared" si="44"/>
        <v>0</v>
      </c>
      <c r="J214" s="17"/>
      <c r="K214" s="17"/>
      <c r="L214" s="40" t="e">
        <f t="shared" si="45"/>
        <v>#DIV/0!</v>
      </c>
      <c r="M214" s="40" t="e">
        <f t="shared" si="41"/>
        <v>#DIV/0!</v>
      </c>
      <c r="N214" s="122"/>
    </row>
    <row r="215" spans="1:14" ht="15" hidden="1" x14ac:dyDescent="0.25">
      <c r="A215" s="34"/>
      <c r="B215" s="17"/>
      <c r="C215" s="17"/>
      <c r="D215" s="17"/>
      <c r="E215" s="17"/>
      <c r="F215" s="17" t="e">
        <f t="shared" si="40"/>
        <v>#DIV/0!</v>
      </c>
      <c r="G215" s="17"/>
      <c r="H215" s="18" t="e">
        <f t="shared" si="43"/>
        <v>#DIV/0!</v>
      </c>
      <c r="I215" s="18">
        <f t="shared" si="44"/>
        <v>0</v>
      </c>
      <c r="J215" s="17"/>
      <c r="K215" s="17"/>
      <c r="L215" s="40" t="e">
        <f t="shared" si="45"/>
        <v>#DIV/0!</v>
      </c>
      <c r="M215" s="40" t="e">
        <f t="shared" si="41"/>
        <v>#DIV/0!</v>
      </c>
      <c r="N215" s="122"/>
    </row>
    <row r="216" spans="1:14" ht="51" x14ac:dyDescent="0.25">
      <c r="A216" s="39" t="s">
        <v>110</v>
      </c>
      <c r="B216" s="46">
        <f>SUM(B218:B240)</f>
        <v>0</v>
      </c>
      <c r="C216" s="46">
        <f t="shared" ref="C216:K216" si="46">SUM(C218:C240)</f>
        <v>0</v>
      </c>
      <c r="D216" s="46">
        <f t="shared" si="46"/>
        <v>0</v>
      </c>
      <c r="E216" s="46">
        <f t="shared" si="46"/>
        <v>0</v>
      </c>
      <c r="F216" s="46">
        <f t="shared" si="40"/>
        <v>0</v>
      </c>
      <c r="G216" s="46">
        <f t="shared" si="46"/>
        <v>0</v>
      </c>
      <c r="H216" s="46">
        <f t="shared" si="46"/>
        <v>0</v>
      </c>
      <c r="I216" s="46">
        <f t="shared" si="44"/>
        <v>0</v>
      </c>
      <c r="J216" s="46">
        <f t="shared" si="46"/>
        <v>0</v>
      </c>
      <c r="K216" s="46">
        <f t="shared" si="46"/>
        <v>0</v>
      </c>
      <c r="L216" s="46">
        <f t="shared" si="45"/>
        <v>0</v>
      </c>
      <c r="M216" s="46">
        <f t="shared" si="41"/>
        <v>0</v>
      </c>
      <c r="N216" s="130"/>
    </row>
    <row r="217" spans="1:14" ht="15" x14ac:dyDescent="0.25">
      <c r="A217" s="34" t="s">
        <v>208</v>
      </c>
      <c r="B217" s="17"/>
      <c r="C217" s="17"/>
      <c r="D217" s="12"/>
      <c r="E217" s="36"/>
      <c r="F217" s="17">
        <f t="shared" si="40"/>
        <v>0</v>
      </c>
      <c r="G217" s="17"/>
      <c r="H217" s="18"/>
      <c r="I217" s="18">
        <f t="shared" si="44"/>
        <v>0</v>
      </c>
      <c r="J217" s="18"/>
      <c r="K217" s="18"/>
      <c r="L217" s="36">
        <f t="shared" si="45"/>
        <v>0</v>
      </c>
      <c r="M217" s="36">
        <f t="shared" si="41"/>
        <v>0</v>
      </c>
      <c r="N217" s="127"/>
    </row>
    <row r="218" spans="1:14" ht="15" x14ac:dyDescent="0.25">
      <c r="A218" s="55"/>
      <c r="B218" s="17"/>
      <c r="C218" s="17"/>
      <c r="D218" s="17"/>
      <c r="E218" s="17"/>
      <c r="F218" s="17">
        <f t="shared" si="40"/>
        <v>0</v>
      </c>
      <c r="G218" s="17"/>
      <c r="H218" s="18"/>
      <c r="I218" s="18">
        <f t="shared" si="44"/>
        <v>0</v>
      </c>
      <c r="J218" s="17"/>
      <c r="K218" s="17"/>
      <c r="L218" s="36">
        <f t="shared" si="45"/>
        <v>0</v>
      </c>
      <c r="M218" s="36">
        <f t="shared" si="41"/>
        <v>0</v>
      </c>
      <c r="N218" s="122"/>
    </row>
    <row r="219" spans="1:14" ht="15" x14ac:dyDescent="0.25">
      <c r="A219" s="55"/>
      <c r="B219" s="17"/>
      <c r="C219" s="17"/>
      <c r="D219" s="17"/>
      <c r="E219" s="17"/>
      <c r="F219" s="17">
        <f t="shared" si="40"/>
        <v>0</v>
      </c>
      <c r="G219" s="17"/>
      <c r="H219" s="18"/>
      <c r="I219" s="18">
        <f t="shared" si="44"/>
        <v>0</v>
      </c>
      <c r="J219" s="17"/>
      <c r="K219" s="17"/>
      <c r="L219" s="36">
        <f t="shared" si="45"/>
        <v>0</v>
      </c>
      <c r="M219" s="36">
        <f t="shared" si="41"/>
        <v>0</v>
      </c>
      <c r="N219" s="122"/>
    </row>
    <row r="220" spans="1:14" s="4" customFormat="1" ht="15" x14ac:dyDescent="0.25">
      <c r="A220" s="55"/>
      <c r="B220" s="17"/>
      <c r="C220" s="17"/>
      <c r="D220" s="17"/>
      <c r="E220" s="17"/>
      <c r="F220" s="17">
        <f t="shared" si="40"/>
        <v>0</v>
      </c>
      <c r="G220" s="17"/>
      <c r="H220" s="18"/>
      <c r="I220" s="18">
        <f t="shared" si="44"/>
        <v>0</v>
      </c>
      <c r="J220" s="17"/>
      <c r="K220" s="17"/>
      <c r="L220" s="36">
        <f t="shared" si="45"/>
        <v>0</v>
      </c>
      <c r="M220" s="36">
        <f t="shared" si="41"/>
        <v>0</v>
      </c>
      <c r="N220" s="122"/>
    </row>
    <row r="221" spans="1:14" s="4" customFormat="1" ht="15" x14ac:dyDescent="0.25">
      <c r="A221" s="55"/>
      <c r="B221" s="17"/>
      <c r="C221" s="17"/>
      <c r="D221" s="17"/>
      <c r="E221" s="17"/>
      <c r="F221" s="17">
        <f t="shared" si="40"/>
        <v>0</v>
      </c>
      <c r="G221" s="17"/>
      <c r="H221" s="18"/>
      <c r="I221" s="18">
        <f t="shared" si="44"/>
        <v>0</v>
      </c>
      <c r="J221" s="17"/>
      <c r="K221" s="17"/>
      <c r="L221" s="36">
        <f t="shared" si="45"/>
        <v>0</v>
      </c>
      <c r="M221" s="36">
        <f t="shared" si="41"/>
        <v>0</v>
      </c>
      <c r="N221" s="122"/>
    </row>
    <row r="222" spans="1:14" s="4" customFormat="1" ht="15" x14ac:dyDescent="0.25">
      <c r="A222" s="55"/>
      <c r="B222" s="17"/>
      <c r="C222" s="17"/>
      <c r="D222" s="17"/>
      <c r="E222" s="17"/>
      <c r="F222" s="17">
        <f t="shared" si="40"/>
        <v>0</v>
      </c>
      <c r="G222" s="17"/>
      <c r="H222" s="18"/>
      <c r="I222" s="18">
        <f t="shared" si="44"/>
        <v>0</v>
      </c>
      <c r="J222" s="17"/>
      <c r="K222" s="17"/>
      <c r="L222" s="36">
        <f t="shared" si="45"/>
        <v>0</v>
      </c>
      <c r="M222" s="36">
        <f t="shared" si="41"/>
        <v>0</v>
      </c>
      <c r="N222" s="122"/>
    </row>
    <row r="223" spans="1:14" s="4" customFormat="1" ht="15" x14ac:dyDescent="0.25">
      <c r="A223" s="55"/>
      <c r="B223" s="17"/>
      <c r="C223" s="17"/>
      <c r="D223" s="17"/>
      <c r="E223" s="17"/>
      <c r="F223" s="17">
        <f t="shared" si="40"/>
        <v>0</v>
      </c>
      <c r="G223" s="17"/>
      <c r="H223" s="18"/>
      <c r="I223" s="18">
        <f t="shared" si="44"/>
        <v>0</v>
      </c>
      <c r="J223" s="17"/>
      <c r="K223" s="17"/>
      <c r="L223" s="36">
        <f t="shared" si="45"/>
        <v>0</v>
      </c>
      <c r="M223" s="36">
        <f t="shared" si="41"/>
        <v>0</v>
      </c>
      <c r="N223" s="122"/>
    </row>
    <row r="224" spans="1:14" s="4" customFormat="1" ht="15" x14ac:dyDescent="0.25">
      <c r="A224" s="55"/>
      <c r="B224" s="17"/>
      <c r="C224" s="17"/>
      <c r="D224" s="17"/>
      <c r="E224" s="17"/>
      <c r="F224" s="17">
        <f t="shared" si="40"/>
        <v>0</v>
      </c>
      <c r="G224" s="17"/>
      <c r="H224" s="18"/>
      <c r="I224" s="18">
        <f t="shared" si="44"/>
        <v>0</v>
      </c>
      <c r="J224" s="17"/>
      <c r="K224" s="17"/>
      <c r="L224" s="36">
        <f t="shared" si="45"/>
        <v>0</v>
      </c>
      <c r="M224" s="36">
        <f t="shared" si="41"/>
        <v>0</v>
      </c>
      <c r="N224" s="122"/>
    </row>
    <row r="225" spans="1:14" s="4" customFormat="1" ht="15" x14ac:dyDescent="0.25">
      <c r="A225" s="55"/>
      <c r="B225" s="17"/>
      <c r="C225" s="17"/>
      <c r="D225" s="17"/>
      <c r="E225" s="17"/>
      <c r="F225" s="17">
        <f t="shared" si="40"/>
        <v>0</v>
      </c>
      <c r="G225" s="17"/>
      <c r="H225" s="18"/>
      <c r="I225" s="18">
        <f t="shared" si="44"/>
        <v>0</v>
      </c>
      <c r="J225" s="17"/>
      <c r="K225" s="17"/>
      <c r="L225" s="36">
        <f t="shared" si="45"/>
        <v>0</v>
      </c>
      <c r="M225" s="36">
        <f t="shared" si="41"/>
        <v>0</v>
      </c>
      <c r="N225" s="122"/>
    </row>
    <row r="226" spans="1:14" s="4" customFormat="1" ht="15" x14ac:dyDescent="0.25">
      <c r="A226" s="55"/>
      <c r="B226" s="17"/>
      <c r="C226" s="17"/>
      <c r="D226" s="17"/>
      <c r="E226" s="17"/>
      <c r="F226" s="17">
        <f t="shared" si="40"/>
        <v>0</v>
      </c>
      <c r="G226" s="17"/>
      <c r="H226" s="18"/>
      <c r="I226" s="18">
        <f t="shared" si="44"/>
        <v>0</v>
      </c>
      <c r="J226" s="17"/>
      <c r="K226" s="17"/>
      <c r="L226" s="36">
        <f t="shared" si="45"/>
        <v>0</v>
      </c>
      <c r="M226" s="36">
        <f t="shared" si="41"/>
        <v>0</v>
      </c>
      <c r="N226" s="122"/>
    </row>
    <row r="227" spans="1:14" s="4" customFormat="1" ht="15" x14ac:dyDescent="0.25">
      <c r="A227" s="55"/>
      <c r="B227" s="17"/>
      <c r="C227" s="17"/>
      <c r="D227" s="17"/>
      <c r="E227" s="17"/>
      <c r="F227" s="17">
        <f t="shared" si="40"/>
        <v>0</v>
      </c>
      <c r="G227" s="17"/>
      <c r="H227" s="18"/>
      <c r="I227" s="18">
        <f t="shared" si="44"/>
        <v>0</v>
      </c>
      <c r="J227" s="17"/>
      <c r="K227" s="17"/>
      <c r="L227" s="36">
        <f t="shared" si="45"/>
        <v>0</v>
      </c>
      <c r="M227" s="36">
        <f t="shared" si="41"/>
        <v>0</v>
      </c>
      <c r="N227" s="122"/>
    </row>
    <row r="228" spans="1:14" s="4" customFormat="1" ht="15" x14ac:dyDescent="0.25">
      <c r="A228" s="55"/>
      <c r="B228" s="17"/>
      <c r="C228" s="17"/>
      <c r="D228" s="17"/>
      <c r="E228" s="17"/>
      <c r="F228" s="17">
        <f t="shared" si="40"/>
        <v>0</v>
      </c>
      <c r="G228" s="17"/>
      <c r="H228" s="18"/>
      <c r="I228" s="18">
        <f t="shared" si="44"/>
        <v>0</v>
      </c>
      <c r="J228" s="17"/>
      <c r="K228" s="17"/>
      <c r="L228" s="36">
        <f t="shared" si="45"/>
        <v>0</v>
      </c>
      <c r="M228" s="36">
        <f t="shared" si="41"/>
        <v>0</v>
      </c>
      <c r="N228" s="122"/>
    </row>
    <row r="229" spans="1:14" s="4" customFormat="1" ht="15" x14ac:dyDescent="0.25">
      <c r="A229" s="55"/>
      <c r="B229" s="17"/>
      <c r="C229" s="17"/>
      <c r="D229" s="17"/>
      <c r="E229" s="17"/>
      <c r="F229" s="17">
        <f t="shared" si="40"/>
        <v>0</v>
      </c>
      <c r="G229" s="17"/>
      <c r="H229" s="18"/>
      <c r="I229" s="18">
        <f t="shared" si="44"/>
        <v>0</v>
      </c>
      <c r="J229" s="17"/>
      <c r="K229" s="17"/>
      <c r="L229" s="36">
        <f t="shared" si="45"/>
        <v>0</v>
      </c>
      <c r="M229" s="36">
        <f t="shared" si="41"/>
        <v>0</v>
      </c>
      <c r="N229" s="122"/>
    </row>
    <row r="230" spans="1:14" s="4" customFormat="1" ht="15" x14ac:dyDescent="0.25">
      <c r="A230" s="55"/>
      <c r="B230" s="17"/>
      <c r="C230" s="17"/>
      <c r="D230" s="17"/>
      <c r="E230" s="17"/>
      <c r="F230" s="17">
        <f t="shared" si="40"/>
        <v>0</v>
      </c>
      <c r="G230" s="17"/>
      <c r="H230" s="18"/>
      <c r="I230" s="18">
        <f t="shared" si="44"/>
        <v>0</v>
      </c>
      <c r="J230" s="17"/>
      <c r="K230" s="17"/>
      <c r="L230" s="36">
        <f t="shared" si="45"/>
        <v>0</v>
      </c>
      <c r="M230" s="36">
        <f t="shared" si="41"/>
        <v>0</v>
      </c>
      <c r="N230" s="122"/>
    </row>
    <row r="231" spans="1:14" s="4" customFormat="1" ht="15" x14ac:dyDescent="0.25">
      <c r="A231" s="55"/>
      <c r="B231" s="17"/>
      <c r="C231" s="17"/>
      <c r="D231" s="17"/>
      <c r="E231" s="17"/>
      <c r="F231" s="17">
        <f t="shared" si="40"/>
        <v>0</v>
      </c>
      <c r="G231" s="17"/>
      <c r="H231" s="18"/>
      <c r="I231" s="18">
        <f t="shared" si="44"/>
        <v>0</v>
      </c>
      <c r="J231" s="17"/>
      <c r="K231" s="17"/>
      <c r="L231" s="36">
        <f t="shared" si="45"/>
        <v>0</v>
      </c>
      <c r="M231" s="36">
        <f t="shared" si="41"/>
        <v>0</v>
      </c>
      <c r="N231" s="122"/>
    </row>
    <row r="232" spans="1:14" s="4" customFormat="1" ht="15" customHeight="1" x14ac:dyDescent="0.25">
      <c r="A232" s="55"/>
      <c r="B232" s="17"/>
      <c r="C232" s="17"/>
      <c r="D232" s="17"/>
      <c r="E232" s="17"/>
      <c r="F232" s="17">
        <f t="shared" si="40"/>
        <v>0</v>
      </c>
      <c r="G232" s="17"/>
      <c r="H232" s="18"/>
      <c r="I232" s="18">
        <f t="shared" si="44"/>
        <v>0</v>
      </c>
      <c r="J232" s="17"/>
      <c r="K232" s="17"/>
      <c r="L232" s="36">
        <f t="shared" si="45"/>
        <v>0</v>
      </c>
      <c r="M232" s="36">
        <f t="shared" si="41"/>
        <v>0</v>
      </c>
      <c r="N232" s="122"/>
    </row>
    <row r="233" spans="1:14" s="4" customFormat="1" ht="15" x14ac:dyDescent="0.25">
      <c r="A233" s="55"/>
      <c r="B233" s="17"/>
      <c r="C233" s="17"/>
      <c r="D233" s="17"/>
      <c r="E233" s="17"/>
      <c r="F233" s="17">
        <f t="shared" si="40"/>
        <v>0</v>
      </c>
      <c r="G233" s="17"/>
      <c r="H233" s="18"/>
      <c r="I233" s="18">
        <f t="shared" si="44"/>
        <v>0</v>
      </c>
      <c r="J233" s="17"/>
      <c r="K233" s="17"/>
      <c r="L233" s="36">
        <f t="shared" si="45"/>
        <v>0</v>
      </c>
      <c r="M233" s="36">
        <f t="shared" si="41"/>
        <v>0</v>
      </c>
      <c r="N233" s="122"/>
    </row>
    <row r="234" spans="1:14" s="4" customFormat="1" ht="11.45" customHeight="1" x14ac:dyDescent="0.25">
      <c r="A234" s="55"/>
      <c r="B234" s="17"/>
      <c r="C234" s="17"/>
      <c r="D234" s="17"/>
      <c r="E234" s="17"/>
      <c r="F234" s="17">
        <f t="shared" si="40"/>
        <v>0</v>
      </c>
      <c r="G234" s="17"/>
      <c r="H234" s="18"/>
      <c r="I234" s="18">
        <f t="shared" si="44"/>
        <v>0</v>
      </c>
      <c r="J234" s="17"/>
      <c r="K234" s="17"/>
      <c r="L234" s="36">
        <f t="shared" si="45"/>
        <v>0</v>
      </c>
      <c r="M234" s="36">
        <f t="shared" si="41"/>
        <v>0</v>
      </c>
      <c r="N234" s="122"/>
    </row>
    <row r="235" spans="1:14" s="4" customFormat="1" ht="15" x14ac:dyDescent="0.25">
      <c r="A235" s="55"/>
      <c r="B235" s="17"/>
      <c r="C235" s="17"/>
      <c r="D235" s="17"/>
      <c r="E235" s="17"/>
      <c r="F235" s="17">
        <f t="shared" si="40"/>
        <v>0</v>
      </c>
      <c r="G235" s="17"/>
      <c r="H235" s="18"/>
      <c r="I235" s="18">
        <f t="shared" si="44"/>
        <v>0</v>
      </c>
      <c r="J235" s="17"/>
      <c r="K235" s="17"/>
      <c r="L235" s="36">
        <f t="shared" si="45"/>
        <v>0</v>
      </c>
      <c r="M235" s="36">
        <f t="shared" si="41"/>
        <v>0</v>
      </c>
      <c r="N235" s="122"/>
    </row>
    <row r="236" spans="1:14" s="4" customFormat="1" ht="15" x14ac:dyDescent="0.25">
      <c r="A236" s="55"/>
      <c r="B236" s="17"/>
      <c r="C236" s="17"/>
      <c r="D236" s="17"/>
      <c r="E236" s="17"/>
      <c r="F236" s="17">
        <f t="shared" si="40"/>
        <v>0</v>
      </c>
      <c r="G236" s="17"/>
      <c r="H236" s="18"/>
      <c r="I236" s="18">
        <f t="shared" si="44"/>
        <v>0</v>
      </c>
      <c r="J236" s="17"/>
      <c r="K236" s="17"/>
      <c r="L236" s="36">
        <f t="shared" si="45"/>
        <v>0</v>
      </c>
      <c r="M236" s="36">
        <f t="shared" si="41"/>
        <v>0</v>
      </c>
      <c r="N236" s="122"/>
    </row>
    <row r="237" spans="1:14" s="4" customFormat="1" ht="15" x14ac:dyDescent="0.25">
      <c r="A237" s="55"/>
      <c r="B237" s="17"/>
      <c r="C237" s="17"/>
      <c r="D237" s="17"/>
      <c r="E237" s="17"/>
      <c r="F237" s="17">
        <f t="shared" si="40"/>
        <v>0</v>
      </c>
      <c r="G237" s="17"/>
      <c r="H237" s="18"/>
      <c r="I237" s="18">
        <f t="shared" si="44"/>
        <v>0</v>
      </c>
      <c r="J237" s="17"/>
      <c r="K237" s="17"/>
      <c r="L237" s="36">
        <f t="shared" si="45"/>
        <v>0</v>
      </c>
      <c r="M237" s="36">
        <f t="shared" si="41"/>
        <v>0</v>
      </c>
      <c r="N237" s="122"/>
    </row>
    <row r="238" spans="1:14" s="4" customFormat="1" ht="15" x14ac:dyDescent="0.25">
      <c r="A238" s="31"/>
      <c r="B238" s="17"/>
      <c r="C238" s="17"/>
      <c r="D238" s="17"/>
      <c r="E238" s="17"/>
      <c r="F238" s="17">
        <f t="shared" si="40"/>
        <v>0</v>
      </c>
      <c r="G238" s="17"/>
      <c r="H238" s="18"/>
      <c r="I238" s="18">
        <f t="shared" si="44"/>
        <v>0</v>
      </c>
      <c r="J238" s="17"/>
      <c r="K238" s="17"/>
      <c r="L238" s="36">
        <f t="shared" si="45"/>
        <v>0</v>
      </c>
      <c r="M238" s="36">
        <f t="shared" si="41"/>
        <v>0</v>
      </c>
      <c r="N238" s="122"/>
    </row>
    <row r="239" spans="1:14" s="4" customFormat="1" ht="15" x14ac:dyDescent="0.25">
      <c r="A239" s="31"/>
      <c r="B239" s="17"/>
      <c r="C239" s="17"/>
      <c r="D239" s="17"/>
      <c r="E239" s="17"/>
      <c r="F239" s="17">
        <f t="shared" si="40"/>
        <v>0</v>
      </c>
      <c r="G239" s="17"/>
      <c r="H239" s="18"/>
      <c r="I239" s="18">
        <f t="shared" si="44"/>
        <v>0</v>
      </c>
      <c r="J239" s="17"/>
      <c r="K239" s="17"/>
      <c r="L239" s="36">
        <f t="shared" si="45"/>
        <v>0</v>
      </c>
      <c r="M239" s="36">
        <f t="shared" si="41"/>
        <v>0</v>
      </c>
      <c r="N239" s="122"/>
    </row>
    <row r="240" spans="1:14" s="4" customFormat="1" ht="15" x14ac:dyDescent="0.25">
      <c r="A240" s="31"/>
      <c r="B240" s="17"/>
      <c r="C240" s="17"/>
      <c r="D240" s="17"/>
      <c r="E240" s="17"/>
      <c r="F240" s="17">
        <f t="shared" si="40"/>
        <v>0</v>
      </c>
      <c r="G240" s="17"/>
      <c r="H240" s="18"/>
      <c r="I240" s="18">
        <f t="shared" si="44"/>
        <v>0</v>
      </c>
      <c r="J240" s="17"/>
      <c r="K240" s="17"/>
      <c r="L240" s="36">
        <f t="shared" si="45"/>
        <v>0</v>
      </c>
      <c r="M240" s="36">
        <f t="shared" si="41"/>
        <v>0</v>
      </c>
      <c r="N240" s="122"/>
    </row>
    <row r="241" spans="1:14" s="4" customFormat="1" ht="15" x14ac:dyDescent="0.25">
      <c r="A241" s="31"/>
      <c r="B241" s="17"/>
      <c r="C241" s="17"/>
      <c r="D241" s="17"/>
      <c r="E241" s="17"/>
      <c r="F241" s="17">
        <f t="shared" si="40"/>
        <v>0</v>
      </c>
      <c r="G241" s="17"/>
      <c r="H241" s="18"/>
      <c r="I241" s="18">
        <f t="shared" si="44"/>
        <v>0</v>
      </c>
      <c r="J241" s="17"/>
      <c r="K241" s="17"/>
      <c r="L241" s="36">
        <f t="shared" si="45"/>
        <v>0</v>
      </c>
      <c r="M241" s="36">
        <f t="shared" si="41"/>
        <v>0</v>
      </c>
      <c r="N241" s="122"/>
    </row>
    <row r="242" spans="1:14" s="4" customFormat="1" ht="15" x14ac:dyDescent="0.25">
      <c r="A242" s="31"/>
      <c r="B242" s="17"/>
      <c r="C242" s="17"/>
      <c r="D242" s="17"/>
      <c r="E242" s="17"/>
      <c r="F242" s="17">
        <f t="shared" si="40"/>
        <v>0</v>
      </c>
      <c r="G242" s="17"/>
      <c r="H242" s="18"/>
      <c r="I242" s="18">
        <f t="shared" si="44"/>
        <v>0</v>
      </c>
      <c r="J242" s="17"/>
      <c r="K242" s="17"/>
      <c r="L242" s="36">
        <f t="shared" si="45"/>
        <v>0</v>
      </c>
      <c r="M242" s="36">
        <f t="shared" si="41"/>
        <v>0</v>
      </c>
      <c r="N242" s="122"/>
    </row>
    <row r="243" spans="1:14" s="4" customFormat="1" ht="15" x14ac:dyDescent="0.25">
      <c r="A243" s="31"/>
      <c r="B243" s="17"/>
      <c r="C243" s="17"/>
      <c r="D243" s="17"/>
      <c r="E243" s="17"/>
      <c r="F243" s="17">
        <f t="shared" si="40"/>
        <v>0</v>
      </c>
      <c r="G243" s="17"/>
      <c r="H243" s="18"/>
      <c r="I243" s="18">
        <f t="shared" si="44"/>
        <v>0</v>
      </c>
      <c r="J243" s="17"/>
      <c r="K243" s="17"/>
      <c r="L243" s="36">
        <f t="shared" si="45"/>
        <v>0</v>
      </c>
      <c r="M243" s="36">
        <f t="shared" si="41"/>
        <v>0</v>
      </c>
      <c r="N243" s="122"/>
    </row>
    <row r="244" spans="1:14" s="4" customFormat="1" ht="15" x14ac:dyDescent="0.25">
      <c r="A244" s="31"/>
      <c r="B244" s="17"/>
      <c r="C244" s="17"/>
      <c r="D244" s="17"/>
      <c r="E244" s="17"/>
      <c r="F244" s="17">
        <f t="shared" si="40"/>
        <v>0</v>
      </c>
      <c r="G244" s="17"/>
      <c r="H244" s="18"/>
      <c r="I244" s="18">
        <f t="shared" si="44"/>
        <v>0</v>
      </c>
      <c r="J244" s="17"/>
      <c r="K244" s="17"/>
      <c r="L244" s="36">
        <f t="shared" si="45"/>
        <v>0</v>
      </c>
      <c r="M244" s="36">
        <f t="shared" si="41"/>
        <v>0</v>
      </c>
      <c r="N244" s="122"/>
    </row>
    <row r="245" spans="1:14" s="4" customFormat="1" ht="25.5" x14ac:dyDescent="0.25">
      <c r="A245" s="34" t="s">
        <v>49</v>
      </c>
      <c r="B245" s="36">
        <f t="shared" ref="B245:K245" si="47">SUM(B246:B260)</f>
        <v>0</v>
      </c>
      <c r="C245" s="36">
        <f t="shared" si="47"/>
        <v>0</v>
      </c>
      <c r="D245" s="36">
        <f t="shared" si="47"/>
        <v>0</v>
      </c>
      <c r="E245" s="36">
        <f t="shared" si="47"/>
        <v>0</v>
      </c>
      <c r="F245" s="36">
        <f t="shared" si="40"/>
        <v>0</v>
      </c>
      <c r="G245" s="36">
        <f t="shared" si="47"/>
        <v>0</v>
      </c>
      <c r="H245" s="36">
        <f t="shared" si="47"/>
        <v>0</v>
      </c>
      <c r="I245" s="36">
        <f t="shared" si="44"/>
        <v>0</v>
      </c>
      <c r="J245" s="36">
        <f t="shared" si="47"/>
        <v>0</v>
      </c>
      <c r="K245" s="36">
        <f t="shared" si="47"/>
        <v>0</v>
      </c>
      <c r="L245" s="36">
        <f t="shared" si="45"/>
        <v>0</v>
      </c>
      <c r="M245" s="36">
        <f t="shared" si="41"/>
        <v>0</v>
      </c>
      <c r="N245" s="127"/>
    </row>
    <row r="246" spans="1:14" s="4" customFormat="1" ht="15" x14ac:dyDescent="0.25">
      <c r="A246" s="55"/>
      <c r="B246" s="17"/>
      <c r="C246" s="17"/>
      <c r="D246" s="17"/>
      <c r="E246" s="17"/>
      <c r="F246" s="17">
        <f t="shared" si="40"/>
        <v>0</v>
      </c>
      <c r="G246" s="17"/>
      <c r="H246" s="18"/>
      <c r="I246" s="18">
        <f t="shared" si="44"/>
        <v>0</v>
      </c>
      <c r="J246" s="17"/>
      <c r="K246" s="17"/>
      <c r="L246" s="17">
        <f t="shared" si="45"/>
        <v>0</v>
      </c>
      <c r="M246" s="17">
        <f t="shared" si="41"/>
        <v>0</v>
      </c>
      <c r="N246" s="122"/>
    </row>
    <row r="247" spans="1:14" s="4" customFormat="1" ht="15" x14ac:dyDescent="0.25">
      <c r="A247" s="55"/>
      <c r="B247" s="17"/>
      <c r="C247" s="17"/>
      <c r="D247" s="17"/>
      <c r="E247" s="17"/>
      <c r="F247" s="17">
        <f t="shared" si="40"/>
        <v>0</v>
      </c>
      <c r="G247" s="17"/>
      <c r="H247" s="18"/>
      <c r="I247" s="18">
        <f t="shared" si="44"/>
        <v>0</v>
      </c>
      <c r="J247" s="17"/>
      <c r="K247" s="17"/>
      <c r="L247" s="17">
        <f t="shared" si="45"/>
        <v>0</v>
      </c>
      <c r="M247" s="17">
        <f t="shared" si="41"/>
        <v>0</v>
      </c>
      <c r="N247" s="122"/>
    </row>
    <row r="248" spans="1:14" s="4" customFormat="1" ht="15" x14ac:dyDescent="0.25">
      <c r="A248" s="55"/>
      <c r="B248" s="17"/>
      <c r="C248" s="17"/>
      <c r="D248" s="17"/>
      <c r="E248" s="17"/>
      <c r="F248" s="17">
        <f t="shared" si="40"/>
        <v>0</v>
      </c>
      <c r="G248" s="17"/>
      <c r="H248" s="18"/>
      <c r="I248" s="18">
        <f t="shared" si="44"/>
        <v>0</v>
      </c>
      <c r="J248" s="17"/>
      <c r="K248" s="17"/>
      <c r="L248" s="17">
        <f t="shared" si="45"/>
        <v>0</v>
      </c>
      <c r="M248" s="17">
        <f t="shared" si="41"/>
        <v>0</v>
      </c>
      <c r="N248" s="122"/>
    </row>
    <row r="249" spans="1:14" s="4" customFormat="1" ht="15" x14ac:dyDescent="0.25">
      <c r="A249" s="55"/>
      <c r="B249" s="17"/>
      <c r="C249" s="17"/>
      <c r="D249" s="17"/>
      <c r="E249" s="17"/>
      <c r="F249" s="17">
        <f t="shared" ref="F249:F312" si="48">G249+H249</f>
        <v>0</v>
      </c>
      <c r="G249" s="17"/>
      <c r="H249" s="18"/>
      <c r="I249" s="18">
        <f t="shared" si="44"/>
        <v>0</v>
      </c>
      <c r="J249" s="17"/>
      <c r="K249" s="17"/>
      <c r="L249" s="17">
        <f t="shared" si="45"/>
        <v>0</v>
      </c>
      <c r="M249" s="17">
        <f t="shared" ref="M249:M312" si="49">D249+L249</f>
        <v>0</v>
      </c>
      <c r="N249" s="122"/>
    </row>
    <row r="250" spans="1:14" s="4" customFormat="1" ht="15" x14ac:dyDescent="0.25">
      <c r="A250" s="55"/>
      <c r="B250" s="17"/>
      <c r="C250" s="17"/>
      <c r="D250" s="17"/>
      <c r="E250" s="17"/>
      <c r="F250" s="17">
        <f t="shared" si="48"/>
        <v>0</v>
      </c>
      <c r="G250" s="17"/>
      <c r="H250" s="18"/>
      <c r="I250" s="18">
        <f t="shared" si="44"/>
        <v>0</v>
      </c>
      <c r="J250" s="17"/>
      <c r="K250" s="17"/>
      <c r="L250" s="17">
        <f t="shared" si="45"/>
        <v>0</v>
      </c>
      <c r="M250" s="17">
        <f t="shared" si="49"/>
        <v>0</v>
      </c>
      <c r="N250" s="122"/>
    </row>
    <row r="251" spans="1:14" s="4" customFormat="1" ht="15" x14ac:dyDescent="0.25">
      <c r="A251" s="55"/>
      <c r="B251" s="17"/>
      <c r="C251" s="17"/>
      <c r="D251" s="17"/>
      <c r="E251" s="17"/>
      <c r="F251" s="17">
        <f t="shared" si="48"/>
        <v>0</v>
      </c>
      <c r="G251" s="17"/>
      <c r="H251" s="18"/>
      <c r="I251" s="18">
        <f t="shared" si="44"/>
        <v>0</v>
      </c>
      <c r="J251" s="17"/>
      <c r="K251" s="17"/>
      <c r="L251" s="17">
        <f t="shared" si="45"/>
        <v>0</v>
      </c>
      <c r="M251" s="17">
        <f t="shared" si="49"/>
        <v>0</v>
      </c>
      <c r="N251" s="122"/>
    </row>
    <row r="252" spans="1:14" s="4" customFormat="1" ht="15" x14ac:dyDescent="0.25">
      <c r="A252" s="31"/>
      <c r="B252" s="17"/>
      <c r="C252" s="17"/>
      <c r="D252" s="17"/>
      <c r="E252" s="17"/>
      <c r="F252" s="17">
        <f t="shared" si="48"/>
        <v>0</v>
      </c>
      <c r="G252" s="17"/>
      <c r="H252" s="18"/>
      <c r="I252" s="18">
        <f t="shared" si="44"/>
        <v>0</v>
      </c>
      <c r="J252" s="17"/>
      <c r="K252" s="17"/>
      <c r="L252" s="17">
        <f t="shared" si="45"/>
        <v>0</v>
      </c>
      <c r="M252" s="17">
        <f t="shared" si="49"/>
        <v>0</v>
      </c>
      <c r="N252" s="122"/>
    </row>
    <row r="253" spans="1:14" s="4" customFormat="1" ht="15" x14ac:dyDescent="0.25">
      <c r="A253" s="31"/>
      <c r="B253" s="17"/>
      <c r="C253" s="17"/>
      <c r="D253" s="17"/>
      <c r="E253" s="17"/>
      <c r="F253" s="17">
        <f t="shared" si="48"/>
        <v>0</v>
      </c>
      <c r="G253" s="17"/>
      <c r="H253" s="18"/>
      <c r="I253" s="18">
        <f t="shared" si="44"/>
        <v>0</v>
      </c>
      <c r="J253" s="17"/>
      <c r="K253" s="17"/>
      <c r="L253" s="17">
        <f t="shared" si="45"/>
        <v>0</v>
      </c>
      <c r="M253" s="17">
        <f t="shared" si="49"/>
        <v>0</v>
      </c>
      <c r="N253" s="122"/>
    </row>
    <row r="254" spans="1:14" s="4" customFormat="1" ht="15" x14ac:dyDescent="0.25">
      <c r="A254" s="31"/>
      <c r="B254" s="17"/>
      <c r="C254" s="17"/>
      <c r="D254" s="17"/>
      <c r="E254" s="17"/>
      <c r="F254" s="17">
        <f t="shared" si="48"/>
        <v>0</v>
      </c>
      <c r="G254" s="17"/>
      <c r="H254" s="18"/>
      <c r="I254" s="18">
        <f t="shared" si="44"/>
        <v>0</v>
      </c>
      <c r="J254" s="17"/>
      <c r="K254" s="17"/>
      <c r="L254" s="17">
        <f t="shared" si="45"/>
        <v>0</v>
      </c>
      <c r="M254" s="17">
        <f t="shared" si="49"/>
        <v>0</v>
      </c>
      <c r="N254" s="122"/>
    </row>
    <row r="255" spans="1:14" s="4" customFormat="1" ht="15" x14ac:dyDescent="0.25">
      <c r="A255" s="31"/>
      <c r="B255" s="17"/>
      <c r="C255" s="17"/>
      <c r="D255" s="17"/>
      <c r="E255" s="17"/>
      <c r="F255" s="17">
        <f t="shared" si="48"/>
        <v>0</v>
      </c>
      <c r="G255" s="17"/>
      <c r="H255" s="18"/>
      <c r="I255" s="18">
        <f t="shared" si="44"/>
        <v>0</v>
      </c>
      <c r="J255" s="17"/>
      <c r="K255" s="17"/>
      <c r="L255" s="17">
        <f t="shared" si="45"/>
        <v>0</v>
      </c>
      <c r="M255" s="17">
        <f t="shared" si="49"/>
        <v>0</v>
      </c>
      <c r="N255" s="122"/>
    </row>
    <row r="256" spans="1:14" s="4" customFormat="1" ht="15" x14ac:dyDescent="0.25">
      <c r="A256" s="31"/>
      <c r="B256" s="17"/>
      <c r="C256" s="17"/>
      <c r="D256" s="17"/>
      <c r="E256" s="17"/>
      <c r="F256" s="17">
        <f t="shared" si="48"/>
        <v>0</v>
      </c>
      <c r="G256" s="17"/>
      <c r="H256" s="18"/>
      <c r="I256" s="18">
        <f t="shared" si="44"/>
        <v>0</v>
      </c>
      <c r="J256" s="17"/>
      <c r="K256" s="17"/>
      <c r="L256" s="17">
        <f t="shared" si="45"/>
        <v>0</v>
      </c>
      <c r="M256" s="17">
        <f t="shared" si="49"/>
        <v>0</v>
      </c>
      <c r="N256" s="122"/>
    </row>
    <row r="257" spans="1:17" s="4" customFormat="1" ht="15" x14ac:dyDescent="0.25">
      <c r="A257" s="31"/>
      <c r="B257" s="17"/>
      <c r="C257" s="17"/>
      <c r="D257" s="17"/>
      <c r="E257" s="17"/>
      <c r="F257" s="17">
        <f t="shared" si="48"/>
        <v>0</v>
      </c>
      <c r="G257" s="17"/>
      <c r="H257" s="18"/>
      <c r="I257" s="18">
        <f t="shared" si="44"/>
        <v>0</v>
      </c>
      <c r="J257" s="17"/>
      <c r="K257" s="17"/>
      <c r="L257" s="17">
        <f t="shared" si="45"/>
        <v>0</v>
      </c>
      <c r="M257" s="17">
        <f t="shared" si="49"/>
        <v>0</v>
      </c>
      <c r="N257" s="122"/>
    </row>
    <row r="258" spans="1:17" s="4" customFormat="1" ht="15" x14ac:dyDescent="0.25">
      <c r="A258" s="31"/>
      <c r="B258" s="17"/>
      <c r="C258" s="17"/>
      <c r="D258" s="17"/>
      <c r="E258" s="17"/>
      <c r="F258" s="17">
        <f t="shared" si="48"/>
        <v>0</v>
      </c>
      <c r="G258" s="17"/>
      <c r="H258" s="18"/>
      <c r="I258" s="18">
        <f t="shared" si="44"/>
        <v>0</v>
      </c>
      <c r="J258" s="17"/>
      <c r="K258" s="17"/>
      <c r="L258" s="17">
        <f t="shared" si="45"/>
        <v>0</v>
      </c>
      <c r="M258" s="17">
        <f t="shared" si="49"/>
        <v>0</v>
      </c>
      <c r="N258" s="122"/>
    </row>
    <row r="259" spans="1:17" s="4" customFormat="1" ht="15" x14ac:dyDescent="0.25">
      <c r="A259" s="31"/>
      <c r="B259" s="17"/>
      <c r="C259" s="17"/>
      <c r="D259" s="17"/>
      <c r="E259" s="17"/>
      <c r="F259" s="17">
        <f t="shared" si="48"/>
        <v>0</v>
      </c>
      <c r="G259" s="17"/>
      <c r="H259" s="18"/>
      <c r="I259" s="18">
        <f t="shared" si="44"/>
        <v>0</v>
      </c>
      <c r="J259" s="17"/>
      <c r="K259" s="17"/>
      <c r="L259" s="17">
        <f t="shared" si="45"/>
        <v>0</v>
      </c>
      <c r="M259" s="17">
        <f t="shared" si="49"/>
        <v>0</v>
      </c>
      <c r="N259" s="122"/>
    </row>
    <row r="260" spans="1:17" s="4" customFormat="1" ht="15" x14ac:dyDescent="0.25">
      <c r="A260" s="31"/>
      <c r="B260" s="17"/>
      <c r="C260" s="17"/>
      <c r="D260" s="17"/>
      <c r="E260" s="17"/>
      <c r="F260" s="17">
        <f t="shared" si="48"/>
        <v>0</v>
      </c>
      <c r="G260" s="17"/>
      <c r="H260" s="18"/>
      <c r="I260" s="18">
        <f t="shared" si="44"/>
        <v>0</v>
      </c>
      <c r="J260" s="17"/>
      <c r="K260" s="17"/>
      <c r="L260" s="17">
        <f t="shared" si="45"/>
        <v>0</v>
      </c>
      <c r="M260" s="17">
        <f t="shared" si="49"/>
        <v>0</v>
      </c>
      <c r="N260" s="122"/>
    </row>
    <row r="261" spans="1:17" s="4" customFormat="1" ht="15" x14ac:dyDescent="0.25">
      <c r="A261" s="31"/>
      <c r="B261" s="17"/>
      <c r="C261" s="17"/>
      <c r="D261" s="17"/>
      <c r="E261" s="17"/>
      <c r="F261" s="17">
        <f t="shared" si="48"/>
        <v>0</v>
      </c>
      <c r="G261" s="17"/>
      <c r="H261" s="18"/>
      <c r="I261" s="18">
        <f t="shared" si="44"/>
        <v>0</v>
      </c>
      <c r="J261" s="17"/>
      <c r="K261" s="17"/>
      <c r="L261" s="17">
        <f t="shared" si="45"/>
        <v>0</v>
      </c>
      <c r="M261" s="17">
        <f t="shared" si="49"/>
        <v>0</v>
      </c>
      <c r="N261" s="122"/>
    </row>
    <row r="262" spans="1:17" s="4" customFormat="1" ht="15" x14ac:dyDescent="0.25">
      <c r="A262" s="31"/>
      <c r="B262" s="17"/>
      <c r="C262" s="17"/>
      <c r="D262" s="17"/>
      <c r="E262" s="17"/>
      <c r="F262" s="17">
        <f t="shared" si="48"/>
        <v>0</v>
      </c>
      <c r="G262" s="17"/>
      <c r="H262" s="18"/>
      <c r="I262" s="18">
        <f t="shared" si="44"/>
        <v>0</v>
      </c>
      <c r="J262" s="17"/>
      <c r="K262" s="17"/>
      <c r="L262" s="17">
        <f t="shared" si="45"/>
        <v>0</v>
      </c>
      <c r="M262" s="17">
        <f t="shared" si="49"/>
        <v>0</v>
      </c>
      <c r="N262" s="122"/>
    </row>
    <row r="263" spans="1:17" s="4" customFormat="1" ht="15" x14ac:dyDescent="0.25">
      <c r="A263" s="31"/>
      <c r="B263" s="17"/>
      <c r="C263" s="17"/>
      <c r="D263" s="17"/>
      <c r="E263" s="17"/>
      <c r="F263" s="17">
        <f t="shared" si="48"/>
        <v>0</v>
      </c>
      <c r="G263" s="17"/>
      <c r="H263" s="18"/>
      <c r="I263" s="18">
        <f t="shared" si="44"/>
        <v>0</v>
      </c>
      <c r="J263" s="17"/>
      <c r="K263" s="17"/>
      <c r="L263" s="17">
        <f t="shared" si="45"/>
        <v>0</v>
      </c>
      <c r="M263" s="17">
        <f t="shared" si="49"/>
        <v>0</v>
      </c>
      <c r="N263" s="122"/>
    </row>
    <row r="264" spans="1:17" s="4" customFormat="1" ht="38.25" x14ac:dyDescent="0.25">
      <c r="A264" s="31" t="s">
        <v>111</v>
      </c>
      <c r="B264" s="17"/>
      <c r="C264" s="17"/>
      <c r="D264" s="17"/>
      <c r="E264" s="17"/>
      <c r="F264" s="17">
        <f t="shared" si="48"/>
        <v>0</v>
      </c>
      <c r="G264" s="17"/>
      <c r="H264" s="18"/>
      <c r="I264" s="18">
        <f t="shared" si="44"/>
        <v>0</v>
      </c>
      <c r="J264" s="17"/>
      <c r="K264" s="17"/>
      <c r="L264" s="17">
        <f t="shared" si="45"/>
        <v>0</v>
      </c>
      <c r="M264" s="17">
        <f t="shared" si="49"/>
        <v>0</v>
      </c>
      <c r="N264" s="122"/>
    </row>
    <row r="265" spans="1:17" s="4" customFormat="1" ht="25.5" x14ac:dyDescent="0.25">
      <c r="A265" s="34" t="s">
        <v>49</v>
      </c>
      <c r="B265" s="17"/>
      <c r="C265" s="17"/>
      <c r="D265" s="17"/>
      <c r="E265" s="17"/>
      <c r="F265" s="17">
        <f t="shared" si="48"/>
        <v>0</v>
      </c>
      <c r="G265" s="17"/>
      <c r="H265" s="18"/>
      <c r="I265" s="18">
        <f t="shared" si="44"/>
        <v>0</v>
      </c>
      <c r="J265" s="17"/>
      <c r="K265" s="17"/>
      <c r="L265" s="17">
        <f t="shared" si="45"/>
        <v>0</v>
      </c>
      <c r="M265" s="17">
        <f t="shared" si="49"/>
        <v>0</v>
      </c>
      <c r="N265" s="122"/>
    </row>
    <row r="266" spans="1:17" s="4" customFormat="1" ht="51" x14ac:dyDescent="0.25">
      <c r="A266" s="31" t="s">
        <v>112</v>
      </c>
      <c r="B266" s="17"/>
      <c r="C266" s="17"/>
      <c r="D266" s="17"/>
      <c r="E266" s="17"/>
      <c r="F266" s="17">
        <f t="shared" si="48"/>
        <v>0</v>
      </c>
      <c r="G266" s="17"/>
      <c r="H266" s="18"/>
      <c r="I266" s="18">
        <f t="shared" si="44"/>
        <v>0</v>
      </c>
      <c r="J266" s="17"/>
      <c r="K266" s="17"/>
      <c r="L266" s="17">
        <f t="shared" si="45"/>
        <v>0</v>
      </c>
      <c r="M266" s="17">
        <f t="shared" si="49"/>
        <v>0</v>
      </c>
      <c r="N266" s="122"/>
    </row>
    <row r="267" spans="1:17" s="4" customFormat="1" ht="25.5" x14ac:dyDescent="0.25">
      <c r="A267" s="34" t="s">
        <v>49</v>
      </c>
      <c r="B267" s="17"/>
      <c r="C267" s="17"/>
      <c r="D267" s="17"/>
      <c r="E267" s="17"/>
      <c r="F267" s="17">
        <f t="shared" si="48"/>
        <v>0</v>
      </c>
      <c r="G267" s="17"/>
      <c r="H267" s="18"/>
      <c r="I267" s="18">
        <f t="shared" si="44"/>
        <v>0</v>
      </c>
      <c r="J267" s="17"/>
      <c r="K267" s="17"/>
      <c r="L267" s="17">
        <f t="shared" si="45"/>
        <v>0</v>
      </c>
      <c r="M267" s="17">
        <f t="shared" si="49"/>
        <v>0</v>
      </c>
      <c r="N267" s="122"/>
    </row>
    <row r="268" spans="1:17" s="4" customFormat="1" ht="63.75" customHeight="1" x14ac:dyDescent="0.25">
      <c r="A268" s="31" t="s">
        <v>113</v>
      </c>
      <c r="B268" s="17"/>
      <c r="C268" s="17"/>
      <c r="D268" s="17"/>
      <c r="E268" s="17"/>
      <c r="F268" s="17">
        <f t="shared" si="48"/>
        <v>0</v>
      </c>
      <c r="G268" s="17"/>
      <c r="H268" s="18"/>
      <c r="I268" s="18">
        <f t="shared" si="44"/>
        <v>0</v>
      </c>
      <c r="J268" s="17"/>
      <c r="K268" s="17"/>
      <c r="L268" s="17">
        <f t="shared" si="45"/>
        <v>0</v>
      </c>
      <c r="M268" s="17">
        <f t="shared" si="49"/>
        <v>0</v>
      </c>
      <c r="N268" s="122"/>
    </row>
    <row r="269" spans="1:17" s="4" customFormat="1" ht="25.5" x14ac:dyDescent="0.25">
      <c r="A269" s="34" t="s">
        <v>49</v>
      </c>
      <c r="B269" s="17"/>
      <c r="C269" s="17"/>
      <c r="D269" s="17"/>
      <c r="E269" s="17"/>
      <c r="F269" s="17">
        <f t="shared" si="48"/>
        <v>0</v>
      </c>
      <c r="G269" s="17"/>
      <c r="H269" s="18"/>
      <c r="I269" s="18">
        <f t="shared" si="44"/>
        <v>0</v>
      </c>
      <c r="J269" s="17"/>
      <c r="K269" s="17"/>
      <c r="L269" s="17">
        <f t="shared" si="45"/>
        <v>0</v>
      </c>
      <c r="M269" s="17">
        <f t="shared" si="49"/>
        <v>0</v>
      </c>
      <c r="N269" s="122"/>
      <c r="O269" s="41"/>
      <c r="P269" s="41"/>
      <c r="Q269" s="41"/>
    </row>
    <row r="270" spans="1:17" ht="25.5" x14ac:dyDescent="0.25">
      <c r="A270" s="31" t="s">
        <v>114</v>
      </c>
      <c r="B270" s="35"/>
      <c r="C270" s="35"/>
      <c r="D270" s="35"/>
      <c r="E270" s="35"/>
      <c r="F270" s="35">
        <f t="shared" si="48"/>
        <v>0</v>
      </c>
      <c r="G270" s="35"/>
      <c r="H270" s="18"/>
      <c r="I270" s="18">
        <f t="shared" si="44"/>
        <v>0</v>
      </c>
      <c r="J270" s="35"/>
      <c r="K270" s="35"/>
      <c r="L270" s="35">
        <f t="shared" si="45"/>
        <v>0</v>
      </c>
      <c r="M270" s="35">
        <f t="shared" si="49"/>
        <v>0</v>
      </c>
      <c r="N270" s="122"/>
      <c r="O270" s="41"/>
      <c r="P270" s="41"/>
      <c r="Q270" s="41"/>
    </row>
    <row r="271" spans="1:17" ht="25.5" x14ac:dyDescent="0.25">
      <c r="A271" s="34" t="s">
        <v>49</v>
      </c>
      <c r="B271" s="35"/>
      <c r="C271" s="35"/>
      <c r="D271" s="35"/>
      <c r="E271" s="21"/>
      <c r="F271" s="35">
        <f t="shared" si="48"/>
        <v>0</v>
      </c>
      <c r="G271" s="35"/>
      <c r="H271" s="18"/>
      <c r="I271" s="18">
        <f t="shared" si="44"/>
        <v>0</v>
      </c>
      <c r="J271" s="35"/>
      <c r="K271" s="35"/>
      <c r="L271" s="35">
        <f t="shared" si="45"/>
        <v>0</v>
      </c>
      <c r="M271" s="35">
        <f t="shared" si="49"/>
        <v>0</v>
      </c>
      <c r="N271" s="122"/>
      <c r="O271" s="41"/>
      <c r="P271" s="41"/>
      <c r="Q271" s="41"/>
    </row>
    <row r="272" spans="1:17" s="41" customFormat="1" ht="15" x14ac:dyDescent="0.25">
      <c r="A272" s="31" t="s">
        <v>115</v>
      </c>
      <c r="B272" s="17"/>
      <c r="C272" s="17"/>
      <c r="D272" s="17"/>
      <c r="E272" s="17"/>
      <c r="F272" s="17">
        <f t="shared" si="48"/>
        <v>0</v>
      </c>
      <c r="G272" s="17"/>
      <c r="H272" s="18"/>
      <c r="I272" s="18">
        <f t="shared" si="44"/>
        <v>0</v>
      </c>
      <c r="J272" s="17"/>
      <c r="K272" s="17"/>
      <c r="L272" s="17">
        <f t="shared" si="45"/>
        <v>0</v>
      </c>
      <c r="M272" s="17">
        <f t="shared" si="49"/>
        <v>0</v>
      </c>
      <c r="N272" s="122"/>
    </row>
    <row r="273" spans="1:504" s="41" customFormat="1" ht="25.5" x14ac:dyDescent="0.25">
      <c r="A273" s="34" t="s">
        <v>49</v>
      </c>
      <c r="B273" s="17"/>
      <c r="C273" s="17"/>
      <c r="D273" s="17"/>
      <c r="E273" s="17"/>
      <c r="F273" s="17">
        <f t="shared" si="48"/>
        <v>0</v>
      </c>
      <c r="G273" s="17"/>
      <c r="H273" s="18"/>
      <c r="I273" s="18">
        <f t="shared" si="44"/>
        <v>0</v>
      </c>
      <c r="J273" s="17"/>
      <c r="K273" s="17"/>
      <c r="L273" s="17">
        <f t="shared" si="45"/>
        <v>0</v>
      </c>
      <c r="M273" s="17">
        <f t="shared" si="49"/>
        <v>0</v>
      </c>
      <c r="N273" s="122"/>
    </row>
    <row r="274" spans="1:504" s="41" customFormat="1" ht="63.75" x14ac:dyDescent="0.25">
      <c r="A274" s="31" t="s">
        <v>116</v>
      </c>
      <c r="B274" s="17"/>
      <c r="C274" s="17"/>
      <c r="D274" s="17"/>
      <c r="E274" s="17"/>
      <c r="F274" s="17">
        <f t="shared" si="48"/>
        <v>0</v>
      </c>
      <c r="G274" s="17"/>
      <c r="H274" s="18"/>
      <c r="I274" s="18">
        <f t="shared" si="44"/>
        <v>0</v>
      </c>
      <c r="J274" s="17"/>
      <c r="K274" s="17"/>
      <c r="L274" s="17">
        <f t="shared" si="45"/>
        <v>0</v>
      </c>
      <c r="M274" s="17">
        <f t="shared" si="49"/>
        <v>0</v>
      </c>
      <c r="N274" s="122"/>
    </row>
    <row r="275" spans="1:504" s="41" customFormat="1" ht="51" x14ac:dyDescent="0.25">
      <c r="A275" s="31" t="s">
        <v>117</v>
      </c>
      <c r="B275" s="17"/>
      <c r="C275" s="17"/>
      <c r="D275" s="17"/>
      <c r="E275" s="17"/>
      <c r="F275" s="17">
        <f t="shared" si="48"/>
        <v>0</v>
      </c>
      <c r="G275" s="17"/>
      <c r="H275" s="18"/>
      <c r="I275" s="18">
        <f t="shared" ref="I275:I338" si="50">J275+K275</f>
        <v>0</v>
      </c>
      <c r="J275" s="17"/>
      <c r="K275" s="17"/>
      <c r="L275" s="17">
        <f t="shared" ref="L275:L338" si="51">I275+F275</f>
        <v>0</v>
      </c>
      <c r="M275" s="17">
        <f t="shared" si="49"/>
        <v>0</v>
      </c>
      <c r="N275" s="122"/>
    </row>
    <row r="276" spans="1:504" s="41" customFormat="1" ht="15" x14ac:dyDescent="0.25">
      <c r="A276" s="31" t="s">
        <v>118</v>
      </c>
      <c r="B276" s="35"/>
      <c r="C276" s="35"/>
      <c r="D276" s="35"/>
      <c r="E276" s="35"/>
      <c r="F276" s="35">
        <f t="shared" si="48"/>
        <v>0</v>
      </c>
      <c r="G276" s="35"/>
      <c r="H276" s="18"/>
      <c r="I276" s="18">
        <f t="shared" si="50"/>
        <v>0</v>
      </c>
      <c r="J276" s="35"/>
      <c r="K276" s="35"/>
      <c r="L276" s="35">
        <f t="shared" si="51"/>
        <v>0</v>
      </c>
      <c r="M276" s="35">
        <f t="shared" si="49"/>
        <v>0</v>
      </c>
      <c r="N276" s="122"/>
    </row>
    <row r="277" spans="1:504" s="41" customFormat="1" ht="27.6" customHeight="1" x14ac:dyDescent="0.25">
      <c r="A277" s="34" t="s">
        <v>49</v>
      </c>
      <c r="B277" s="35"/>
      <c r="C277" s="35"/>
      <c r="D277" s="35"/>
      <c r="E277" s="35"/>
      <c r="F277" s="35">
        <f t="shared" si="48"/>
        <v>0</v>
      </c>
      <c r="G277" s="35"/>
      <c r="H277" s="18"/>
      <c r="I277" s="18">
        <f t="shared" si="50"/>
        <v>0</v>
      </c>
      <c r="J277" s="35"/>
      <c r="K277" s="35"/>
      <c r="L277" s="35">
        <f t="shared" si="51"/>
        <v>0</v>
      </c>
      <c r="M277" s="35">
        <f t="shared" si="49"/>
        <v>0</v>
      </c>
      <c r="N277" s="122"/>
    </row>
    <row r="278" spans="1:504" s="42" customFormat="1" ht="31.5" customHeight="1" x14ac:dyDescent="0.25">
      <c r="A278" s="31" t="s">
        <v>119</v>
      </c>
      <c r="B278" s="35">
        <v>3535</v>
      </c>
      <c r="C278" s="35">
        <v>2833</v>
      </c>
      <c r="D278" s="35">
        <v>2833</v>
      </c>
      <c r="E278" s="35"/>
      <c r="F278" s="35">
        <f t="shared" si="48"/>
        <v>0</v>
      </c>
      <c r="G278" s="35"/>
      <c r="H278" s="18"/>
      <c r="I278" s="18">
        <f t="shared" si="50"/>
        <v>0</v>
      </c>
      <c r="J278" s="35"/>
      <c r="K278" s="35"/>
      <c r="L278" s="35">
        <f t="shared" si="51"/>
        <v>0</v>
      </c>
      <c r="M278" s="35">
        <f t="shared" si="49"/>
        <v>2833</v>
      </c>
      <c r="N278" s="122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  <c r="GX278" s="41"/>
      <c r="GY278" s="41"/>
      <c r="GZ278" s="41"/>
      <c r="HA278" s="41"/>
      <c r="HB278" s="41"/>
      <c r="HC278" s="41"/>
      <c r="HD278" s="41"/>
      <c r="HE278" s="41"/>
      <c r="HF278" s="41"/>
      <c r="HG278" s="41"/>
      <c r="HH278" s="41"/>
      <c r="HI278" s="41"/>
      <c r="HJ278" s="41"/>
      <c r="HK278" s="41"/>
      <c r="HL278" s="41"/>
      <c r="HM278" s="41"/>
      <c r="HN278" s="41"/>
      <c r="HO278" s="41"/>
      <c r="HP278" s="41"/>
      <c r="HQ278" s="41"/>
      <c r="HR278" s="41"/>
      <c r="HS278" s="41"/>
      <c r="HT278" s="41"/>
      <c r="HU278" s="41"/>
      <c r="HV278" s="41"/>
      <c r="HW278" s="41"/>
      <c r="HX278" s="41"/>
      <c r="HY278" s="41"/>
      <c r="HZ278" s="41"/>
      <c r="IA278" s="41"/>
      <c r="IB278" s="41"/>
      <c r="IC278" s="41"/>
      <c r="ID278" s="41"/>
      <c r="IE278" s="41"/>
      <c r="IF278" s="41"/>
      <c r="IG278" s="41"/>
      <c r="IH278" s="41"/>
      <c r="II278" s="41"/>
      <c r="IJ278" s="41"/>
      <c r="IK278" s="41"/>
      <c r="IL278" s="41"/>
      <c r="IM278" s="41"/>
      <c r="IN278" s="41"/>
      <c r="IO278" s="41"/>
      <c r="IP278" s="41"/>
      <c r="IQ278" s="41"/>
      <c r="IR278" s="41"/>
      <c r="IS278" s="41"/>
      <c r="IT278" s="41"/>
      <c r="IU278" s="41"/>
      <c r="IV278" s="41"/>
      <c r="IW278" s="41"/>
      <c r="IX278" s="41"/>
      <c r="IY278" s="41"/>
      <c r="IZ278" s="41"/>
      <c r="JA278" s="41"/>
      <c r="JB278" s="41"/>
      <c r="JC278" s="41"/>
      <c r="JD278" s="41"/>
      <c r="JE278" s="41"/>
      <c r="JF278" s="41"/>
      <c r="JG278" s="41"/>
      <c r="JH278" s="41"/>
      <c r="JI278" s="41"/>
      <c r="JJ278" s="41"/>
      <c r="JK278" s="41"/>
      <c r="JL278" s="41"/>
      <c r="JM278" s="41"/>
      <c r="JN278" s="41"/>
      <c r="JO278" s="41"/>
      <c r="JP278" s="41"/>
      <c r="JQ278" s="41"/>
      <c r="JR278" s="41"/>
      <c r="JS278" s="41"/>
      <c r="JT278" s="41"/>
      <c r="JU278" s="41"/>
      <c r="JV278" s="41"/>
      <c r="JW278" s="41"/>
      <c r="JX278" s="41"/>
      <c r="JY278" s="41"/>
      <c r="JZ278" s="41"/>
      <c r="KA278" s="41"/>
      <c r="KB278" s="41"/>
      <c r="KC278" s="41"/>
      <c r="KD278" s="41"/>
      <c r="KE278" s="41"/>
      <c r="KF278" s="41"/>
      <c r="KG278" s="41"/>
      <c r="KH278" s="41"/>
      <c r="KI278" s="41"/>
      <c r="KJ278" s="41"/>
      <c r="KK278" s="41"/>
      <c r="KL278" s="41"/>
      <c r="KM278" s="41"/>
      <c r="KN278" s="41"/>
      <c r="KO278" s="41"/>
      <c r="KP278" s="41"/>
      <c r="KQ278" s="41"/>
      <c r="KR278" s="41"/>
      <c r="KS278" s="41"/>
      <c r="KT278" s="41"/>
      <c r="KU278" s="41"/>
      <c r="KV278" s="41"/>
      <c r="KW278" s="41"/>
      <c r="KX278" s="41"/>
      <c r="KY278" s="41"/>
      <c r="KZ278" s="41"/>
      <c r="LA278" s="41"/>
      <c r="LB278" s="41"/>
      <c r="LC278" s="41"/>
      <c r="LD278" s="41"/>
      <c r="LE278" s="41"/>
      <c r="LF278" s="41"/>
      <c r="LG278" s="41"/>
      <c r="LH278" s="41"/>
      <c r="LI278" s="41"/>
      <c r="LJ278" s="41"/>
      <c r="LK278" s="41"/>
      <c r="LL278" s="41"/>
      <c r="LM278" s="41"/>
      <c r="LN278" s="41"/>
      <c r="LO278" s="41"/>
      <c r="LP278" s="41"/>
      <c r="LQ278" s="41"/>
      <c r="LR278" s="41"/>
      <c r="LS278" s="41"/>
      <c r="LT278" s="41"/>
      <c r="LU278" s="41"/>
      <c r="LV278" s="41"/>
      <c r="LW278" s="41"/>
      <c r="LX278" s="41"/>
      <c r="LY278" s="41"/>
      <c r="LZ278" s="41"/>
      <c r="MA278" s="41"/>
      <c r="MB278" s="41"/>
      <c r="MC278" s="41"/>
      <c r="MD278" s="41"/>
      <c r="ME278" s="41"/>
      <c r="MF278" s="41"/>
      <c r="MG278" s="41"/>
      <c r="MH278" s="41"/>
      <c r="MI278" s="41"/>
      <c r="MJ278" s="41"/>
      <c r="MK278" s="41"/>
      <c r="ML278" s="41"/>
      <c r="MM278" s="41"/>
      <c r="MN278" s="41"/>
      <c r="MO278" s="41"/>
      <c r="MP278" s="41"/>
      <c r="MQ278" s="41"/>
      <c r="MR278" s="41"/>
      <c r="MS278" s="41"/>
      <c r="MT278" s="41"/>
      <c r="MU278" s="41"/>
      <c r="MV278" s="41"/>
      <c r="MW278" s="41"/>
      <c r="MX278" s="41"/>
      <c r="MY278" s="41"/>
      <c r="MZ278" s="41"/>
      <c r="NA278" s="41"/>
      <c r="NB278" s="41"/>
      <c r="NC278" s="41"/>
      <c r="ND278" s="41"/>
      <c r="NE278" s="41"/>
      <c r="NF278" s="41"/>
      <c r="NG278" s="41"/>
      <c r="NH278" s="41"/>
      <c r="NI278" s="41"/>
      <c r="NJ278" s="41"/>
      <c r="NK278" s="41"/>
      <c r="NL278" s="41"/>
      <c r="NM278" s="41"/>
      <c r="NN278" s="41"/>
      <c r="NO278" s="41"/>
      <c r="NP278" s="41"/>
      <c r="NQ278" s="41"/>
      <c r="NR278" s="41"/>
      <c r="NS278" s="41"/>
      <c r="NT278" s="41"/>
      <c r="NU278" s="41"/>
      <c r="NV278" s="41"/>
      <c r="NW278" s="41"/>
      <c r="NX278" s="41"/>
      <c r="NY278" s="41"/>
      <c r="NZ278" s="41"/>
      <c r="OA278" s="41"/>
      <c r="OB278" s="41"/>
      <c r="OC278" s="41"/>
      <c r="OD278" s="41"/>
      <c r="OE278" s="41"/>
      <c r="OF278" s="41"/>
      <c r="OG278" s="41"/>
      <c r="OH278" s="41"/>
      <c r="OI278" s="41"/>
      <c r="OJ278" s="41"/>
      <c r="OK278" s="41"/>
      <c r="OL278" s="41"/>
      <c r="OM278" s="41"/>
      <c r="ON278" s="41"/>
      <c r="OO278" s="41"/>
      <c r="OP278" s="41"/>
      <c r="OQ278" s="41"/>
      <c r="OR278" s="41"/>
      <c r="OS278" s="41"/>
      <c r="OT278" s="41"/>
      <c r="OU278" s="41"/>
      <c r="OV278" s="41"/>
      <c r="OW278" s="41"/>
      <c r="OX278" s="41"/>
      <c r="OY278" s="41"/>
      <c r="OZ278" s="41"/>
      <c r="PA278" s="41"/>
      <c r="PB278" s="41"/>
      <c r="PC278" s="41"/>
      <c r="PD278" s="41"/>
      <c r="PE278" s="41"/>
      <c r="PF278" s="41"/>
      <c r="PG278" s="41"/>
      <c r="PH278" s="41"/>
      <c r="PI278" s="41"/>
      <c r="PJ278" s="41"/>
      <c r="PK278" s="41"/>
      <c r="PL278" s="41"/>
      <c r="PM278" s="41"/>
      <c r="PN278" s="41"/>
      <c r="PO278" s="41"/>
      <c r="PP278" s="41"/>
      <c r="PQ278" s="41"/>
      <c r="PR278" s="41"/>
      <c r="PS278" s="41"/>
      <c r="PT278" s="41"/>
      <c r="PU278" s="41"/>
      <c r="PV278" s="41"/>
      <c r="PW278" s="41"/>
      <c r="PX278" s="41"/>
      <c r="PY278" s="41"/>
      <c r="PZ278" s="41"/>
      <c r="QA278" s="41"/>
      <c r="QB278" s="41"/>
      <c r="QC278" s="41"/>
      <c r="QD278" s="41"/>
      <c r="QE278" s="41"/>
      <c r="QF278" s="41"/>
      <c r="QG278" s="41"/>
      <c r="QH278" s="41"/>
      <c r="QI278" s="41"/>
      <c r="QJ278" s="41"/>
      <c r="QK278" s="41"/>
      <c r="QL278" s="41"/>
      <c r="QM278" s="41"/>
      <c r="QN278" s="41"/>
      <c r="QO278" s="41"/>
      <c r="QP278" s="41"/>
      <c r="QQ278" s="41"/>
      <c r="QR278" s="41"/>
      <c r="QS278" s="41"/>
      <c r="QT278" s="41"/>
      <c r="QU278" s="41"/>
      <c r="QV278" s="41"/>
      <c r="QW278" s="41"/>
      <c r="QX278" s="41"/>
      <c r="QY278" s="41"/>
      <c r="QZ278" s="41"/>
      <c r="RA278" s="41"/>
      <c r="RB278" s="41"/>
      <c r="RC278" s="41"/>
      <c r="RD278" s="41"/>
      <c r="RE278" s="41"/>
      <c r="RF278" s="41"/>
      <c r="RG278" s="41"/>
      <c r="RH278" s="41"/>
      <c r="RI278" s="41"/>
      <c r="RJ278" s="41"/>
      <c r="RK278" s="41"/>
      <c r="RL278" s="41"/>
      <c r="RM278" s="41"/>
      <c r="RN278" s="41"/>
      <c r="RO278" s="41"/>
      <c r="RP278" s="41"/>
      <c r="RQ278" s="41"/>
      <c r="RR278" s="41"/>
      <c r="RS278" s="41"/>
      <c r="RT278" s="41"/>
      <c r="RU278" s="41"/>
      <c r="RV278" s="41"/>
      <c r="RW278" s="41"/>
      <c r="RX278" s="41"/>
      <c r="RY278" s="41"/>
      <c r="RZ278" s="41"/>
      <c r="SA278" s="41"/>
      <c r="SB278" s="41"/>
      <c r="SC278" s="41"/>
      <c r="SD278" s="41"/>
      <c r="SE278" s="41"/>
      <c r="SF278" s="41"/>
      <c r="SG278" s="41"/>
      <c r="SH278" s="41"/>
      <c r="SI278" s="41"/>
      <c r="SJ278" s="41"/>
    </row>
    <row r="279" spans="1:504" s="42" customFormat="1" ht="30" customHeight="1" x14ac:dyDescent="0.25">
      <c r="A279" s="34" t="s">
        <v>49</v>
      </c>
      <c r="B279" s="17"/>
      <c r="C279" s="17"/>
      <c r="D279" s="21"/>
      <c r="E279" s="21"/>
      <c r="F279" s="17">
        <f t="shared" si="48"/>
        <v>0</v>
      </c>
      <c r="G279" s="17"/>
      <c r="H279" s="18"/>
      <c r="I279" s="18">
        <f t="shared" si="50"/>
        <v>0</v>
      </c>
      <c r="J279" s="17"/>
      <c r="K279" s="17"/>
      <c r="L279" s="17">
        <f t="shared" si="51"/>
        <v>0</v>
      </c>
      <c r="M279" s="17">
        <f t="shared" si="49"/>
        <v>0</v>
      </c>
      <c r="N279" s="122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  <c r="HG279" s="41"/>
      <c r="HH279" s="41"/>
      <c r="HI279" s="41"/>
      <c r="HJ279" s="41"/>
      <c r="HK279" s="41"/>
      <c r="HL279" s="41"/>
      <c r="HM279" s="41"/>
      <c r="HN279" s="41"/>
      <c r="HO279" s="41"/>
      <c r="HP279" s="41"/>
      <c r="HQ279" s="41"/>
      <c r="HR279" s="41"/>
      <c r="HS279" s="41"/>
      <c r="HT279" s="41"/>
      <c r="HU279" s="41"/>
      <c r="HV279" s="41"/>
      <c r="HW279" s="41"/>
      <c r="HX279" s="41"/>
      <c r="HY279" s="41"/>
      <c r="HZ279" s="41"/>
      <c r="IA279" s="41"/>
      <c r="IB279" s="41"/>
      <c r="IC279" s="41"/>
      <c r="ID279" s="41"/>
      <c r="IE279" s="41"/>
      <c r="IF279" s="41"/>
      <c r="IG279" s="41"/>
      <c r="IH279" s="41"/>
      <c r="II279" s="41"/>
      <c r="IJ279" s="41"/>
      <c r="IK279" s="41"/>
      <c r="IL279" s="41"/>
      <c r="IM279" s="41"/>
      <c r="IN279" s="41"/>
      <c r="IO279" s="41"/>
      <c r="IP279" s="41"/>
      <c r="IQ279" s="41"/>
      <c r="IR279" s="41"/>
      <c r="IS279" s="41"/>
      <c r="IT279" s="41"/>
      <c r="IU279" s="41"/>
      <c r="IV279" s="41"/>
      <c r="IW279" s="41"/>
      <c r="IX279" s="41"/>
      <c r="IY279" s="41"/>
      <c r="IZ279" s="41"/>
      <c r="JA279" s="41"/>
      <c r="JB279" s="41"/>
      <c r="JC279" s="41"/>
      <c r="JD279" s="41"/>
      <c r="JE279" s="41"/>
      <c r="JF279" s="41"/>
      <c r="JG279" s="41"/>
      <c r="JH279" s="41"/>
      <c r="JI279" s="41"/>
      <c r="JJ279" s="41"/>
      <c r="JK279" s="41"/>
      <c r="JL279" s="41"/>
      <c r="JM279" s="41"/>
      <c r="JN279" s="41"/>
      <c r="JO279" s="41"/>
      <c r="JP279" s="41"/>
      <c r="JQ279" s="41"/>
      <c r="JR279" s="41"/>
      <c r="JS279" s="41"/>
      <c r="JT279" s="41"/>
      <c r="JU279" s="41"/>
      <c r="JV279" s="41"/>
      <c r="JW279" s="41"/>
      <c r="JX279" s="41"/>
      <c r="JY279" s="41"/>
      <c r="JZ279" s="41"/>
      <c r="KA279" s="41"/>
      <c r="KB279" s="41"/>
      <c r="KC279" s="41"/>
      <c r="KD279" s="41"/>
      <c r="KE279" s="41"/>
      <c r="KF279" s="41"/>
      <c r="KG279" s="41"/>
      <c r="KH279" s="41"/>
      <c r="KI279" s="41"/>
      <c r="KJ279" s="41"/>
      <c r="KK279" s="41"/>
      <c r="KL279" s="41"/>
      <c r="KM279" s="41"/>
      <c r="KN279" s="41"/>
      <c r="KO279" s="41"/>
      <c r="KP279" s="41"/>
      <c r="KQ279" s="41"/>
      <c r="KR279" s="41"/>
      <c r="KS279" s="41"/>
      <c r="KT279" s="41"/>
      <c r="KU279" s="41"/>
      <c r="KV279" s="41"/>
      <c r="KW279" s="41"/>
      <c r="KX279" s="41"/>
      <c r="KY279" s="41"/>
      <c r="KZ279" s="41"/>
      <c r="LA279" s="41"/>
      <c r="LB279" s="41"/>
      <c r="LC279" s="41"/>
      <c r="LD279" s="41"/>
      <c r="LE279" s="41"/>
      <c r="LF279" s="41"/>
      <c r="LG279" s="41"/>
      <c r="LH279" s="41"/>
      <c r="LI279" s="41"/>
      <c r="LJ279" s="41"/>
      <c r="LK279" s="41"/>
      <c r="LL279" s="41"/>
      <c r="LM279" s="41"/>
      <c r="LN279" s="41"/>
      <c r="LO279" s="41"/>
      <c r="LP279" s="41"/>
      <c r="LQ279" s="41"/>
      <c r="LR279" s="41"/>
      <c r="LS279" s="41"/>
      <c r="LT279" s="41"/>
      <c r="LU279" s="41"/>
      <c r="LV279" s="41"/>
      <c r="LW279" s="41"/>
      <c r="LX279" s="41"/>
      <c r="LY279" s="41"/>
      <c r="LZ279" s="41"/>
      <c r="MA279" s="41"/>
      <c r="MB279" s="41"/>
      <c r="MC279" s="41"/>
      <c r="MD279" s="41"/>
      <c r="ME279" s="41"/>
      <c r="MF279" s="41"/>
      <c r="MG279" s="41"/>
      <c r="MH279" s="41"/>
      <c r="MI279" s="41"/>
      <c r="MJ279" s="41"/>
      <c r="MK279" s="41"/>
      <c r="ML279" s="41"/>
      <c r="MM279" s="41"/>
      <c r="MN279" s="41"/>
      <c r="MO279" s="41"/>
      <c r="MP279" s="41"/>
      <c r="MQ279" s="41"/>
      <c r="MR279" s="41"/>
      <c r="MS279" s="41"/>
      <c r="MT279" s="41"/>
      <c r="MU279" s="41"/>
      <c r="MV279" s="41"/>
      <c r="MW279" s="41"/>
      <c r="MX279" s="41"/>
      <c r="MY279" s="41"/>
      <c r="MZ279" s="41"/>
      <c r="NA279" s="41"/>
      <c r="NB279" s="41"/>
      <c r="NC279" s="41"/>
      <c r="ND279" s="41"/>
      <c r="NE279" s="41"/>
      <c r="NF279" s="41"/>
      <c r="NG279" s="41"/>
      <c r="NH279" s="41"/>
      <c r="NI279" s="41"/>
      <c r="NJ279" s="41"/>
      <c r="NK279" s="41"/>
      <c r="NL279" s="41"/>
      <c r="NM279" s="41"/>
      <c r="NN279" s="41"/>
      <c r="NO279" s="41"/>
      <c r="NP279" s="41"/>
      <c r="NQ279" s="41"/>
      <c r="NR279" s="41"/>
      <c r="NS279" s="41"/>
      <c r="NT279" s="41"/>
      <c r="NU279" s="41"/>
      <c r="NV279" s="41"/>
      <c r="NW279" s="41"/>
      <c r="NX279" s="41"/>
      <c r="NY279" s="41"/>
      <c r="NZ279" s="41"/>
      <c r="OA279" s="41"/>
      <c r="OB279" s="41"/>
      <c r="OC279" s="41"/>
      <c r="OD279" s="41"/>
      <c r="OE279" s="41"/>
      <c r="OF279" s="41"/>
      <c r="OG279" s="41"/>
      <c r="OH279" s="41"/>
      <c r="OI279" s="41"/>
      <c r="OJ279" s="41"/>
      <c r="OK279" s="41"/>
      <c r="OL279" s="41"/>
      <c r="OM279" s="41"/>
      <c r="ON279" s="41"/>
      <c r="OO279" s="41"/>
      <c r="OP279" s="41"/>
      <c r="OQ279" s="41"/>
      <c r="OR279" s="41"/>
      <c r="OS279" s="41"/>
      <c r="OT279" s="41"/>
      <c r="OU279" s="41"/>
      <c r="OV279" s="41"/>
      <c r="OW279" s="41"/>
      <c r="OX279" s="41"/>
      <c r="OY279" s="41"/>
      <c r="OZ279" s="41"/>
      <c r="PA279" s="41"/>
      <c r="PB279" s="41"/>
      <c r="PC279" s="41"/>
      <c r="PD279" s="41"/>
      <c r="PE279" s="41"/>
      <c r="PF279" s="41"/>
      <c r="PG279" s="41"/>
      <c r="PH279" s="41"/>
      <c r="PI279" s="41"/>
      <c r="PJ279" s="41"/>
      <c r="PK279" s="41"/>
      <c r="PL279" s="41"/>
      <c r="PM279" s="41"/>
      <c r="PN279" s="41"/>
      <c r="PO279" s="41"/>
      <c r="PP279" s="41"/>
      <c r="PQ279" s="41"/>
      <c r="PR279" s="41"/>
      <c r="PS279" s="41"/>
      <c r="PT279" s="41"/>
      <c r="PU279" s="41"/>
      <c r="PV279" s="41"/>
      <c r="PW279" s="41"/>
      <c r="PX279" s="41"/>
      <c r="PY279" s="41"/>
      <c r="PZ279" s="41"/>
      <c r="QA279" s="41"/>
      <c r="QB279" s="41"/>
      <c r="QC279" s="41"/>
      <c r="QD279" s="41"/>
      <c r="QE279" s="41"/>
      <c r="QF279" s="41"/>
      <c r="QG279" s="41"/>
      <c r="QH279" s="41"/>
      <c r="QI279" s="41"/>
      <c r="QJ279" s="41"/>
      <c r="QK279" s="41"/>
      <c r="QL279" s="41"/>
      <c r="QM279" s="41"/>
      <c r="QN279" s="41"/>
      <c r="QO279" s="41"/>
      <c r="QP279" s="41"/>
      <c r="QQ279" s="41"/>
      <c r="QR279" s="41"/>
      <c r="QS279" s="41"/>
      <c r="QT279" s="41"/>
      <c r="QU279" s="41"/>
      <c r="QV279" s="41"/>
      <c r="QW279" s="41"/>
      <c r="QX279" s="41"/>
      <c r="QY279" s="41"/>
      <c r="QZ279" s="41"/>
      <c r="RA279" s="41"/>
      <c r="RB279" s="41"/>
      <c r="RC279" s="41"/>
      <c r="RD279" s="41"/>
      <c r="RE279" s="41"/>
      <c r="RF279" s="41"/>
      <c r="RG279" s="41"/>
      <c r="RH279" s="41"/>
      <c r="RI279" s="41"/>
      <c r="RJ279" s="41"/>
      <c r="RK279" s="41"/>
      <c r="RL279" s="41"/>
      <c r="RM279" s="41"/>
      <c r="RN279" s="41"/>
      <c r="RO279" s="41"/>
      <c r="RP279" s="41"/>
      <c r="RQ279" s="41"/>
      <c r="RR279" s="41"/>
      <c r="RS279" s="41"/>
      <c r="RT279" s="41"/>
      <c r="RU279" s="41"/>
      <c r="RV279" s="41"/>
      <c r="RW279" s="41"/>
      <c r="RX279" s="41"/>
      <c r="RY279" s="41"/>
      <c r="RZ279" s="41"/>
      <c r="SA279" s="41"/>
      <c r="SB279" s="41"/>
      <c r="SC279" s="41"/>
      <c r="SD279" s="41"/>
      <c r="SE279" s="41"/>
      <c r="SF279" s="41"/>
      <c r="SG279" s="41"/>
      <c r="SH279" s="41"/>
      <c r="SI279" s="41"/>
      <c r="SJ279" s="41"/>
    </row>
    <row r="280" spans="1:504" s="42" customFormat="1" ht="85.5" customHeight="1" x14ac:dyDescent="0.25">
      <c r="A280" s="56" t="s">
        <v>120</v>
      </c>
      <c r="B280" s="57">
        <f>B282+B289+B296+B302</f>
        <v>0</v>
      </c>
      <c r="C280" s="57">
        <f t="shared" ref="C280:K280" si="52">C282+C289+C296+C302</f>
        <v>0</v>
      </c>
      <c r="D280" s="57">
        <f t="shared" si="52"/>
        <v>0</v>
      </c>
      <c r="E280" s="57">
        <f t="shared" si="52"/>
        <v>0</v>
      </c>
      <c r="F280" s="57">
        <f t="shared" si="48"/>
        <v>0</v>
      </c>
      <c r="G280" s="57">
        <f t="shared" si="52"/>
        <v>0</v>
      </c>
      <c r="H280" s="57">
        <f t="shared" si="52"/>
        <v>0</v>
      </c>
      <c r="I280" s="57">
        <f t="shared" si="50"/>
        <v>0</v>
      </c>
      <c r="J280" s="57">
        <f t="shared" si="52"/>
        <v>0</v>
      </c>
      <c r="K280" s="57">
        <f t="shared" si="52"/>
        <v>0</v>
      </c>
      <c r="L280" s="57">
        <f t="shared" si="51"/>
        <v>0</v>
      </c>
      <c r="M280" s="57">
        <f t="shared" si="49"/>
        <v>0</v>
      </c>
      <c r="N280" s="134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  <c r="GX280" s="41"/>
      <c r="GY280" s="41"/>
      <c r="GZ280" s="41"/>
      <c r="HA280" s="41"/>
      <c r="HB280" s="41"/>
      <c r="HC280" s="41"/>
      <c r="HD280" s="41"/>
      <c r="HE280" s="41"/>
      <c r="HF280" s="41"/>
      <c r="HG280" s="41"/>
      <c r="HH280" s="41"/>
      <c r="HI280" s="41"/>
      <c r="HJ280" s="41"/>
      <c r="HK280" s="41"/>
      <c r="HL280" s="41"/>
      <c r="HM280" s="41"/>
      <c r="HN280" s="41"/>
      <c r="HO280" s="41"/>
      <c r="HP280" s="41"/>
      <c r="HQ280" s="41"/>
      <c r="HR280" s="41"/>
      <c r="HS280" s="41"/>
      <c r="HT280" s="41"/>
      <c r="HU280" s="41"/>
      <c r="HV280" s="41"/>
      <c r="HW280" s="41"/>
      <c r="HX280" s="41"/>
      <c r="HY280" s="41"/>
      <c r="HZ280" s="41"/>
      <c r="IA280" s="41"/>
      <c r="IB280" s="41"/>
      <c r="IC280" s="41"/>
      <c r="ID280" s="41"/>
      <c r="IE280" s="41"/>
      <c r="IF280" s="41"/>
      <c r="IG280" s="41"/>
      <c r="IH280" s="41"/>
      <c r="II280" s="41"/>
      <c r="IJ280" s="41"/>
      <c r="IK280" s="41"/>
      <c r="IL280" s="41"/>
      <c r="IM280" s="41"/>
      <c r="IN280" s="41"/>
      <c r="IO280" s="41"/>
      <c r="IP280" s="41"/>
      <c r="IQ280" s="41"/>
      <c r="IR280" s="41"/>
      <c r="IS280" s="41"/>
      <c r="IT280" s="41"/>
      <c r="IU280" s="41"/>
      <c r="IV280" s="41"/>
      <c r="IW280" s="41"/>
      <c r="IX280" s="41"/>
      <c r="IY280" s="41"/>
      <c r="IZ280" s="41"/>
      <c r="JA280" s="41"/>
      <c r="JB280" s="41"/>
      <c r="JC280" s="41"/>
      <c r="JD280" s="41"/>
      <c r="JE280" s="41"/>
      <c r="JF280" s="41"/>
      <c r="JG280" s="41"/>
      <c r="JH280" s="41"/>
      <c r="JI280" s="41"/>
      <c r="JJ280" s="41"/>
      <c r="JK280" s="41"/>
      <c r="JL280" s="41"/>
      <c r="JM280" s="41"/>
      <c r="JN280" s="41"/>
      <c r="JO280" s="41"/>
      <c r="JP280" s="41"/>
      <c r="JQ280" s="41"/>
      <c r="JR280" s="41"/>
      <c r="JS280" s="41"/>
      <c r="JT280" s="41"/>
      <c r="JU280" s="41"/>
      <c r="JV280" s="41"/>
      <c r="JW280" s="41"/>
      <c r="JX280" s="41"/>
      <c r="JY280" s="41"/>
      <c r="JZ280" s="41"/>
      <c r="KA280" s="41"/>
      <c r="KB280" s="41"/>
      <c r="KC280" s="41"/>
      <c r="KD280" s="41"/>
      <c r="KE280" s="41"/>
      <c r="KF280" s="41"/>
      <c r="KG280" s="41"/>
      <c r="KH280" s="41"/>
      <c r="KI280" s="41"/>
      <c r="KJ280" s="41"/>
      <c r="KK280" s="41"/>
      <c r="KL280" s="41"/>
      <c r="KM280" s="41"/>
      <c r="KN280" s="41"/>
      <c r="KO280" s="41"/>
      <c r="KP280" s="41"/>
      <c r="KQ280" s="41"/>
      <c r="KR280" s="41"/>
      <c r="KS280" s="41"/>
      <c r="KT280" s="41"/>
      <c r="KU280" s="41"/>
      <c r="KV280" s="41"/>
      <c r="KW280" s="41"/>
      <c r="KX280" s="41"/>
      <c r="KY280" s="41"/>
      <c r="KZ280" s="41"/>
      <c r="LA280" s="41"/>
      <c r="LB280" s="41"/>
      <c r="LC280" s="41"/>
      <c r="LD280" s="41"/>
      <c r="LE280" s="41"/>
      <c r="LF280" s="41"/>
      <c r="LG280" s="41"/>
      <c r="LH280" s="41"/>
      <c r="LI280" s="41"/>
      <c r="LJ280" s="41"/>
      <c r="LK280" s="41"/>
      <c r="LL280" s="41"/>
      <c r="LM280" s="41"/>
      <c r="LN280" s="41"/>
      <c r="LO280" s="41"/>
      <c r="LP280" s="41"/>
      <c r="LQ280" s="41"/>
      <c r="LR280" s="41"/>
      <c r="LS280" s="41"/>
      <c r="LT280" s="41"/>
      <c r="LU280" s="41"/>
      <c r="LV280" s="41"/>
      <c r="LW280" s="41"/>
      <c r="LX280" s="41"/>
      <c r="LY280" s="41"/>
      <c r="LZ280" s="41"/>
      <c r="MA280" s="41"/>
      <c r="MB280" s="41"/>
      <c r="MC280" s="41"/>
      <c r="MD280" s="41"/>
      <c r="ME280" s="41"/>
      <c r="MF280" s="41"/>
      <c r="MG280" s="41"/>
      <c r="MH280" s="41"/>
      <c r="MI280" s="41"/>
      <c r="MJ280" s="41"/>
      <c r="MK280" s="41"/>
      <c r="ML280" s="41"/>
      <c r="MM280" s="41"/>
      <c r="MN280" s="41"/>
      <c r="MO280" s="41"/>
      <c r="MP280" s="41"/>
      <c r="MQ280" s="41"/>
      <c r="MR280" s="41"/>
      <c r="MS280" s="41"/>
      <c r="MT280" s="41"/>
      <c r="MU280" s="41"/>
      <c r="MV280" s="41"/>
      <c r="MW280" s="41"/>
      <c r="MX280" s="41"/>
      <c r="MY280" s="41"/>
      <c r="MZ280" s="41"/>
      <c r="NA280" s="41"/>
      <c r="NB280" s="41"/>
      <c r="NC280" s="41"/>
      <c r="ND280" s="41"/>
      <c r="NE280" s="41"/>
      <c r="NF280" s="41"/>
      <c r="NG280" s="41"/>
      <c r="NH280" s="41"/>
      <c r="NI280" s="41"/>
      <c r="NJ280" s="41"/>
      <c r="NK280" s="41"/>
      <c r="NL280" s="41"/>
      <c r="NM280" s="41"/>
      <c r="NN280" s="41"/>
      <c r="NO280" s="41"/>
      <c r="NP280" s="41"/>
      <c r="NQ280" s="41"/>
      <c r="NR280" s="41"/>
      <c r="NS280" s="41"/>
      <c r="NT280" s="41"/>
      <c r="NU280" s="41"/>
      <c r="NV280" s="41"/>
      <c r="NW280" s="41"/>
      <c r="NX280" s="41"/>
      <c r="NY280" s="41"/>
      <c r="NZ280" s="41"/>
      <c r="OA280" s="41"/>
      <c r="OB280" s="41"/>
      <c r="OC280" s="41"/>
      <c r="OD280" s="41"/>
      <c r="OE280" s="41"/>
      <c r="OF280" s="41"/>
      <c r="OG280" s="41"/>
      <c r="OH280" s="41"/>
      <c r="OI280" s="41"/>
      <c r="OJ280" s="41"/>
      <c r="OK280" s="41"/>
      <c r="OL280" s="41"/>
      <c r="OM280" s="41"/>
      <c r="ON280" s="41"/>
      <c r="OO280" s="41"/>
      <c r="OP280" s="41"/>
      <c r="OQ280" s="41"/>
      <c r="OR280" s="41"/>
      <c r="OS280" s="41"/>
      <c r="OT280" s="41"/>
      <c r="OU280" s="41"/>
      <c r="OV280" s="41"/>
      <c r="OW280" s="41"/>
      <c r="OX280" s="41"/>
      <c r="OY280" s="41"/>
      <c r="OZ280" s="41"/>
      <c r="PA280" s="41"/>
      <c r="PB280" s="41"/>
      <c r="PC280" s="41"/>
      <c r="PD280" s="41"/>
      <c r="PE280" s="41"/>
      <c r="PF280" s="41"/>
      <c r="PG280" s="41"/>
      <c r="PH280" s="41"/>
      <c r="PI280" s="41"/>
      <c r="PJ280" s="41"/>
      <c r="PK280" s="41"/>
      <c r="PL280" s="41"/>
      <c r="PM280" s="41"/>
      <c r="PN280" s="41"/>
      <c r="PO280" s="41"/>
      <c r="PP280" s="41"/>
      <c r="PQ280" s="41"/>
      <c r="PR280" s="41"/>
      <c r="PS280" s="41"/>
      <c r="PT280" s="41"/>
      <c r="PU280" s="41"/>
      <c r="PV280" s="41"/>
      <c r="PW280" s="41"/>
      <c r="PX280" s="41"/>
      <c r="PY280" s="41"/>
      <c r="PZ280" s="41"/>
      <c r="QA280" s="41"/>
      <c r="QB280" s="41"/>
      <c r="QC280" s="41"/>
      <c r="QD280" s="41"/>
      <c r="QE280" s="41"/>
      <c r="QF280" s="41"/>
      <c r="QG280" s="41"/>
      <c r="QH280" s="41"/>
      <c r="QI280" s="41"/>
      <c r="QJ280" s="41"/>
      <c r="QK280" s="41"/>
      <c r="QL280" s="41"/>
      <c r="QM280" s="41"/>
      <c r="QN280" s="41"/>
      <c r="QO280" s="41"/>
      <c r="QP280" s="41"/>
      <c r="QQ280" s="41"/>
      <c r="QR280" s="41"/>
      <c r="QS280" s="41"/>
      <c r="QT280" s="41"/>
      <c r="QU280" s="41"/>
      <c r="QV280" s="41"/>
      <c r="QW280" s="41"/>
      <c r="QX280" s="41"/>
      <c r="QY280" s="41"/>
      <c r="QZ280" s="41"/>
      <c r="RA280" s="41"/>
      <c r="RB280" s="41"/>
      <c r="RC280" s="41"/>
      <c r="RD280" s="41"/>
      <c r="RE280" s="41"/>
      <c r="RF280" s="41"/>
      <c r="RG280" s="41"/>
      <c r="RH280" s="41"/>
      <c r="RI280" s="41"/>
      <c r="RJ280" s="41"/>
      <c r="RK280" s="41"/>
      <c r="RL280" s="41"/>
      <c r="RM280" s="41"/>
      <c r="RN280" s="41"/>
      <c r="RO280" s="41"/>
      <c r="RP280" s="41"/>
      <c r="RQ280" s="41"/>
      <c r="RR280" s="41"/>
      <c r="RS280" s="41"/>
      <c r="RT280" s="41"/>
      <c r="RU280" s="41"/>
      <c r="RV280" s="41"/>
      <c r="RW280" s="41"/>
      <c r="RX280" s="41"/>
      <c r="RY280" s="41"/>
      <c r="RZ280" s="41"/>
      <c r="SA280" s="41"/>
      <c r="SB280" s="41"/>
      <c r="SC280" s="41"/>
      <c r="SD280" s="41"/>
      <c r="SE280" s="41"/>
      <c r="SF280" s="41"/>
      <c r="SG280" s="41"/>
      <c r="SH280" s="41"/>
      <c r="SI280" s="41"/>
      <c r="SJ280" s="41"/>
    </row>
    <row r="281" spans="1:504" s="42" customFormat="1" ht="15" x14ac:dyDescent="0.25">
      <c r="A281" s="58" t="s">
        <v>121</v>
      </c>
      <c r="B281" s="17"/>
      <c r="C281" s="17"/>
      <c r="D281" s="17"/>
      <c r="E281" s="17"/>
      <c r="F281" s="17">
        <f t="shared" si="48"/>
        <v>0</v>
      </c>
      <c r="G281" s="17"/>
      <c r="H281" s="18"/>
      <c r="I281" s="18">
        <f t="shared" si="50"/>
        <v>0</v>
      </c>
      <c r="J281" s="17"/>
      <c r="K281" s="17"/>
      <c r="L281" s="17">
        <f t="shared" si="51"/>
        <v>0</v>
      </c>
      <c r="M281" s="17">
        <f t="shared" si="49"/>
        <v>0</v>
      </c>
      <c r="N281" s="122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  <c r="FP281" s="41"/>
      <c r="FQ281" s="41"/>
      <c r="FR281" s="41"/>
      <c r="FS281" s="41"/>
      <c r="FT281" s="41"/>
      <c r="FU281" s="41"/>
      <c r="FV281" s="41"/>
      <c r="FW281" s="41"/>
      <c r="FX281" s="41"/>
      <c r="FY281" s="41"/>
      <c r="FZ281" s="41"/>
      <c r="GA281" s="41"/>
      <c r="GB281" s="41"/>
      <c r="GC281" s="41"/>
      <c r="GD281" s="41"/>
      <c r="GE281" s="41"/>
      <c r="GF281" s="41"/>
      <c r="GG281" s="41"/>
      <c r="GH281" s="41"/>
      <c r="GI281" s="41"/>
      <c r="GJ281" s="41"/>
      <c r="GK281" s="41"/>
      <c r="GL281" s="41"/>
      <c r="GM281" s="41"/>
      <c r="GN281" s="41"/>
      <c r="GO281" s="41"/>
      <c r="GP281" s="41"/>
      <c r="GQ281" s="41"/>
      <c r="GR281" s="41"/>
      <c r="GS281" s="41"/>
      <c r="GT281" s="41"/>
      <c r="GU281" s="41"/>
      <c r="GV281" s="41"/>
      <c r="GW281" s="41"/>
      <c r="GX281" s="41"/>
      <c r="GY281" s="41"/>
      <c r="GZ281" s="41"/>
      <c r="HA281" s="41"/>
      <c r="HB281" s="41"/>
      <c r="HC281" s="41"/>
      <c r="HD281" s="41"/>
      <c r="HE281" s="41"/>
      <c r="HF281" s="41"/>
      <c r="HG281" s="41"/>
      <c r="HH281" s="41"/>
      <c r="HI281" s="41"/>
      <c r="HJ281" s="41"/>
      <c r="HK281" s="41"/>
      <c r="HL281" s="41"/>
      <c r="HM281" s="41"/>
      <c r="HN281" s="41"/>
      <c r="HO281" s="41"/>
      <c r="HP281" s="41"/>
      <c r="HQ281" s="41"/>
      <c r="HR281" s="41"/>
      <c r="HS281" s="41"/>
      <c r="HT281" s="41"/>
      <c r="HU281" s="41"/>
      <c r="HV281" s="41"/>
      <c r="HW281" s="41"/>
      <c r="HX281" s="41"/>
      <c r="HY281" s="41"/>
      <c r="HZ281" s="41"/>
      <c r="IA281" s="41"/>
      <c r="IB281" s="41"/>
      <c r="IC281" s="41"/>
      <c r="ID281" s="41"/>
      <c r="IE281" s="41"/>
      <c r="IF281" s="41"/>
      <c r="IG281" s="41"/>
      <c r="IH281" s="41"/>
      <c r="II281" s="41"/>
      <c r="IJ281" s="41"/>
      <c r="IK281" s="41"/>
      <c r="IL281" s="41"/>
      <c r="IM281" s="41"/>
      <c r="IN281" s="41"/>
      <c r="IO281" s="41"/>
      <c r="IP281" s="41"/>
      <c r="IQ281" s="41"/>
      <c r="IR281" s="41"/>
      <c r="IS281" s="41"/>
      <c r="IT281" s="41"/>
      <c r="IU281" s="41"/>
      <c r="IV281" s="41"/>
      <c r="IW281" s="41"/>
      <c r="IX281" s="41"/>
      <c r="IY281" s="41"/>
      <c r="IZ281" s="41"/>
      <c r="JA281" s="41"/>
      <c r="JB281" s="41"/>
      <c r="JC281" s="41"/>
      <c r="JD281" s="41"/>
      <c r="JE281" s="41"/>
      <c r="JF281" s="41"/>
      <c r="JG281" s="41"/>
      <c r="JH281" s="41"/>
      <c r="JI281" s="41"/>
      <c r="JJ281" s="41"/>
      <c r="JK281" s="41"/>
      <c r="JL281" s="41"/>
      <c r="JM281" s="41"/>
      <c r="JN281" s="41"/>
      <c r="JO281" s="41"/>
      <c r="JP281" s="41"/>
      <c r="JQ281" s="41"/>
      <c r="JR281" s="41"/>
      <c r="JS281" s="41"/>
      <c r="JT281" s="41"/>
      <c r="JU281" s="41"/>
      <c r="JV281" s="41"/>
      <c r="JW281" s="41"/>
      <c r="JX281" s="41"/>
      <c r="JY281" s="41"/>
      <c r="JZ281" s="41"/>
      <c r="KA281" s="41"/>
      <c r="KB281" s="41"/>
      <c r="KC281" s="41"/>
      <c r="KD281" s="41"/>
      <c r="KE281" s="41"/>
      <c r="KF281" s="41"/>
      <c r="KG281" s="41"/>
      <c r="KH281" s="41"/>
      <c r="KI281" s="41"/>
      <c r="KJ281" s="41"/>
      <c r="KK281" s="41"/>
      <c r="KL281" s="41"/>
      <c r="KM281" s="41"/>
      <c r="KN281" s="41"/>
      <c r="KO281" s="41"/>
      <c r="KP281" s="41"/>
      <c r="KQ281" s="41"/>
      <c r="KR281" s="41"/>
      <c r="KS281" s="41"/>
      <c r="KT281" s="41"/>
      <c r="KU281" s="41"/>
      <c r="KV281" s="41"/>
      <c r="KW281" s="41"/>
      <c r="KX281" s="41"/>
      <c r="KY281" s="41"/>
      <c r="KZ281" s="41"/>
      <c r="LA281" s="41"/>
      <c r="LB281" s="41"/>
      <c r="LC281" s="41"/>
      <c r="LD281" s="41"/>
      <c r="LE281" s="41"/>
      <c r="LF281" s="41"/>
      <c r="LG281" s="41"/>
      <c r="LH281" s="41"/>
      <c r="LI281" s="41"/>
      <c r="LJ281" s="41"/>
      <c r="LK281" s="41"/>
      <c r="LL281" s="41"/>
      <c r="LM281" s="41"/>
      <c r="LN281" s="41"/>
      <c r="LO281" s="41"/>
      <c r="LP281" s="41"/>
      <c r="LQ281" s="41"/>
      <c r="LR281" s="41"/>
      <c r="LS281" s="41"/>
      <c r="LT281" s="41"/>
      <c r="LU281" s="41"/>
      <c r="LV281" s="41"/>
      <c r="LW281" s="41"/>
      <c r="LX281" s="41"/>
      <c r="LY281" s="41"/>
      <c r="LZ281" s="41"/>
      <c r="MA281" s="41"/>
      <c r="MB281" s="41"/>
      <c r="MC281" s="41"/>
      <c r="MD281" s="41"/>
      <c r="ME281" s="41"/>
      <c r="MF281" s="41"/>
      <c r="MG281" s="41"/>
      <c r="MH281" s="41"/>
      <c r="MI281" s="41"/>
      <c r="MJ281" s="41"/>
      <c r="MK281" s="41"/>
      <c r="ML281" s="41"/>
      <c r="MM281" s="41"/>
      <c r="MN281" s="41"/>
      <c r="MO281" s="41"/>
      <c r="MP281" s="41"/>
      <c r="MQ281" s="41"/>
      <c r="MR281" s="41"/>
      <c r="MS281" s="41"/>
      <c r="MT281" s="41"/>
      <c r="MU281" s="41"/>
      <c r="MV281" s="41"/>
      <c r="MW281" s="41"/>
      <c r="MX281" s="41"/>
      <c r="MY281" s="41"/>
      <c r="MZ281" s="41"/>
      <c r="NA281" s="41"/>
      <c r="NB281" s="41"/>
      <c r="NC281" s="41"/>
      <c r="ND281" s="41"/>
      <c r="NE281" s="41"/>
      <c r="NF281" s="41"/>
      <c r="NG281" s="41"/>
      <c r="NH281" s="41"/>
      <c r="NI281" s="41"/>
      <c r="NJ281" s="41"/>
      <c r="NK281" s="41"/>
      <c r="NL281" s="41"/>
      <c r="NM281" s="41"/>
      <c r="NN281" s="41"/>
      <c r="NO281" s="41"/>
      <c r="NP281" s="41"/>
      <c r="NQ281" s="41"/>
      <c r="NR281" s="41"/>
      <c r="NS281" s="41"/>
      <c r="NT281" s="41"/>
      <c r="NU281" s="41"/>
      <c r="NV281" s="41"/>
      <c r="NW281" s="41"/>
      <c r="NX281" s="41"/>
      <c r="NY281" s="41"/>
      <c r="NZ281" s="41"/>
      <c r="OA281" s="41"/>
      <c r="OB281" s="41"/>
      <c r="OC281" s="41"/>
      <c r="OD281" s="41"/>
      <c r="OE281" s="41"/>
      <c r="OF281" s="41"/>
      <c r="OG281" s="41"/>
      <c r="OH281" s="41"/>
      <c r="OI281" s="41"/>
      <c r="OJ281" s="41"/>
      <c r="OK281" s="41"/>
      <c r="OL281" s="41"/>
      <c r="OM281" s="41"/>
      <c r="ON281" s="41"/>
      <c r="OO281" s="41"/>
      <c r="OP281" s="41"/>
      <c r="OQ281" s="41"/>
      <c r="OR281" s="41"/>
      <c r="OS281" s="41"/>
      <c r="OT281" s="41"/>
      <c r="OU281" s="41"/>
      <c r="OV281" s="41"/>
      <c r="OW281" s="41"/>
      <c r="OX281" s="41"/>
      <c r="OY281" s="41"/>
      <c r="OZ281" s="41"/>
      <c r="PA281" s="41"/>
      <c r="PB281" s="41"/>
      <c r="PC281" s="41"/>
      <c r="PD281" s="41"/>
      <c r="PE281" s="41"/>
      <c r="PF281" s="41"/>
      <c r="PG281" s="41"/>
      <c r="PH281" s="41"/>
      <c r="PI281" s="41"/>
      <c r="PJ281" s="41"/>
      <c r="PK281" s="41"/>
      <c r="PL281" s="41"/>
      <c r="PM281" s="41"/>
      <c r="PN281" s="41"/>
      <c r="PO281" s="41"/>
      <c r="PP281" s="41"/>
      <c r="PQ281" s="41"/>
      <c r="PR281" s="41"/>
      <c r="PS281" s="41"/>
      <c r="PT281" s="41"/>
      <c r="PU281" s="41"/>
      <c r="PV281" s="41"/>
      <c r="PW281" s="41"/>
      <c r="PX281" s="41"/>
      <c r="PY281" s="41"/>
      <c r="PZ281" s="41"/>
      <c r="QA281" s="41"/>
      <c r="QB281" s="41"/>
      <c r="QC281" s="41"/>
      <c r="QD281" s="41"/>
      <c r="QE281" s="41"/>
      <c r="QF281" s="41"/>
      <c r="QG281" s="41"/>
      <c r="QH281" s="41"/>
      <c r="QI281" s="41"/>
      <c r="QJ281" s="41"/>
      <c r="QK281" s="41"/>
      <c r="QL281" s="41"/>
      <c r="QM281" s="41"/>
      <c r="QN281" s="41"/>
      <c r="QO281" s="41"/>
      <c r="QP281" s="41"/>
      <c r="QQ281" s="41"/>
      <c r="QR281" s="41"/>
      <c r="QS281" s="41"/>
      <c r="QT281" s="41"/>
      <c r="QU281" s="41"/>
      <c r="QV281" s="41"/>
      <c r="QW281" s="41"/>
      <c r="QX281" s="41"/>
      <c r="QY281" s="41"/>
      <c r="QZ281" s="41"/>
      <c r="RA281" s="41"/>
      <c r="RB281" s="41"/>
      <c r="RC281" s="41"/>
      <c r="RD281" s="41"/>
      <c r="RE281" s="41"/>
      <c r="RF281" s="41"/>
      <c r="RG281" s="41"/>
      <c r="RH281" s="41"/>
      <c r="RI281" s="41"/>
      <c r="RJ281" s="41"/>
      <c r="RK281" s="41"/>
      <c r="RL281" s="41"/>
      <c r="RM281" s="41"/>
      <c r="RN281" s="41"/>
      <c r="RO281" s="41"/>
      <c r="RP281" s="41"/>
      <c r="RQ281" s="41"/>
      <c r="RR281" s="41"/>
      <c r="RS281" s="41"/>
      <c r="RT281" s="41"/>
      <c r="RU281" s="41"/>
      <c r="RV281" s="41"/>
      <c r="RW281" s="41"/>
      <c r="RX281" s="41"/>
      <c r="RY281" s="41"/>
      <c r="RZ281" s="41"/>
      <c r="SA281" s="41"/>
      <c r="SB281" s="41"/>
      <c r="SC281" s="41"/>
      <c r="SD281" s="41"/>
      <c r="SE281" s="41"/>
      <c r="SF281" s="41"/>
      <c r="SG281" s="41"/>
      <c r="SH281" s="41"/>
      <c r="SI281" s="41"/>
      <c r="SJ281" s="41"/>
    </row>
    <row r="282" spans="1:504" s="41" customFormat="1" ht="15" x14ac:dyDescent="0.25">
      <c r="A282" s="59" t="s">
        <v>122</v>
      </c>
      <c r="B282" s="60"/>
      <c r="C282" s="60"/>
      <c r="D282" s="60"/>
      <c r="E282" s="60"/>
      <c r="F282" s="60">
        <f t="shared" si="48"/>
        <v>0</v>
      </c>
      <c r="G282" s="60"/>
      <c r="H282" s="18"/>
      <c r="I282" s="18">
        <f t="shared" si="50"/>
        <v>0</v>
      </c>
      <c r="J282" s="60"/>
      <c r="K282" s="60"/>
      <c r="L282" s="60">
        <f t="shared" si="51"/>
        <v>0</v>
      </c>
      <c r="M282" s="60">
        <f t="shared" si="49"/>
        <v>0</v>
      </c>
      <c r="N282" s="122"/>
      <c r="O282" s="4"/>
      <c r="P282" s="4"/>
      <c r="Q282" s="4"/>
    </row>
    <row r="283" spans="1:504" s="41" customFormat="1" ht="15.75" customHeight="1" x14ac:dyDescent="0.25">
      <c r="A283" s="29" t="s">
        <v>123</v>
      </c>
      <c r="B283" s="61"/>
      <c r="C283" s="61"/>
      <c r="D283" s="61"/>
      <c r="E283" s="61"/>
      <c r="F283" s="61">
        <f t="shared" si="48"/>
        <v>0</v>
      </c>
      <c r="G283" s="61"/>
      <c r="H283" s="160"/>
      <c r="I283" s="155">
        <f t="shared" si="50"/>
        <v>0</v>
      </c>
      <c r="J283" s="61"/>
      <c r="K283" s="61"/>
      <c r="L283" s="61">
        <f t="shared" si="51"/>
        <v>0</v>
      </c>
      <c r="M283" s="61">
        <f t="shared" si="49"/>
        <v>0</v>
      </c>
      <c r="N283" s="125"/>
      <c r="O283" s="4"/>
      <c r="P283" s="4"/>
      <c r="Q283" s="4"/>
    </row>
    <row r="284" spans="1:504" s="41" customFormat="1" ht="15" x14ac:dyDescent="0.25">
      <c r="A284" s="62" t="s">
        <v>124</v>
      </c>
      <c r="B284" s="62"/>
      <c r="C284" s="62"/>
      <c r="D284" s="62"/>
      <c r="E284" s="62"/>
      <c r="F284" s="62">
        <f t="shared" si="48"/>
        <v>0</v>
      </c>
      <c r="G284" s="62"/>
      <c r="H284" s="62"/>
      <c r="I284" s="62">
        <f t="shared" si="50"/>
        <v>0</v>
      </c>
      <c r="J284" s="62"/>
      <c r="K284" s="62"/>
      <c r="L284" s="62">
        <f t="shared" si="51"/>
        <v>0</v>
      </c>
      <c r="M284" s="62">
        <f t="shared" si="49"/>
        <v>0</v>
      </c>
      <c r="N284" s="62"/>
      <c r="O284" s="4"/>
      <c r="P284" s="4"/>
      <c r="Q284" s="4"/>
    </row>
    <row r="285" spans="1:504" s="4" customFormat="1" ht="15" x14ac:dyDescent="0.25">
      <c r="A285" s="63" t="s">
        <v>76</v>
      </c>
      <c r="B285" s="64"/>
      <c r="C285" s="64"/>
      <c r="D285" s="64"/>
      <c r="E285" s="64"/>
      <c r="F285" s="64">
        <f t="shared" si="48"/>
        <v>0</v>
      </c>
      <c r="G285" s="64"/>
      <c r="H285" s="161"/>
      <c r="I285" s="159">
        <f t="shared" si="50"/>
        <v>0</v>
      </c>
      <c r="J285" s="64"/>
      <c r="K285" s="64"/>
      <c r="L285" s="64">
        <f t="shared" si="51"/>
        <v>0</v>
      </c>
      <c r="M285" s="64">
        <f t="shared" si="49"/>
        <v>0</v>
      </c>
      <c r="N285" s="131"/>
    </row>
    <row r="286" spans="1:504" s="4" customFormat="1" ht="15" x14ac:dyDescent="0.25">
      <c r="A286" s="65" t="s">
        <v>125</v>
      </c>
      <c r="B286" s="66"/>
      <c r="C286" s="66"/>
      <c r="D286" s="66"/>
      <c r="E286" s="66"/>
      <c r="F286" s="66">
        <f t="shared" si="48"/>
        <v>0</v>
      </c>
      <c r="G286" s="66"/>
      <c r="H286" s="162"/>
      <c r="I286" s="163">
        <f t="shared" si="50"/>
        <v>0</v>
      </c>
      <c r="J286" s="66"/>
      <c r="K286" s="66"/>
      <c r="L286" s="66">
        <f t="shared" si="51"/>
        <v>0</v>
      </c>
      <c r="M286" s="66">
        <f t="shared" si="49"/>
        <v>0</v>
      </c>
      <c r="N286" s="135"/>
    </row>
    <row r="287" spans="1:504" s="4" customFormat="1" ht="15" x14ac:dyDescent="0.25">
      <c r="A287" s="67" t="s">
        <v>126</v>
      </c>
      <c r="B287" s="68"/>
      <c r="C287" s="68"/>
      <c r="D287" s="68"/>
      <c r="E287" s="68"/>
      <c r="F287" s="68">
        <f t="shared" si="48"/>
        <v>0</v>
      </c>
      <c r="G287" s="68"/>
      <c r="H287" s="164"/>
      <c r="I287" s="165">
        <f t="shared" si="50"/>
        <v>0</v>
      </c>
      <c r="J287" s="68"/>
      <c r="K287" s="68"/>
      <c r="L287" s="68">
        <f t="shared" si="51"/>
        <v>0</v>
      </c>
      <c r="M287" s="68">
        <f t="shared" si="49"/>
        <v>0</v>
      </c>
      <c r="N287" s="136"/>
    </row>
    <row r="288" spans="1:504" s="4" customFormat="1" ht="25.5" x14ac:dyDescent="0.25">
      <c r="A288" s="34" t="s">
        <v>49</v>
      </c>
      <c r="B288" s="17"/>
      <c r="C288" s="17"/>
      <c r="D288" s="17"/>
      <c r="E288" s="17"/>
      <c r="F288" s="17">
        <f t="shared" si="48"/>
        <v>0</v>
      </c>
      <c r="G288" s="17"/>
      <c r="H288" s="18"/>
      <c r="I288" s="18">
        <f t="shared" si="50"/>
        <v>0</v>
      </c>
      <c r="J288" s="17"/>
      <c r="K288" s="17"/>
      <c r="L288" s="17">
        <f t="shared" si="51"/>
        <v>0</v>
      </c>
      <c r="M288" s="17">
        <f t="shared" si="49"/>
        <v>0</v>
      </c>
      <c r="N288" s="122"/>
    </row>
    <row r="289" spans="1:17" s="4" customFormat="1" ht="15" x14ac:dyDescent="0.25">
      <c r="A289" s="59" t="s">
        <v>127</v>
      </c>
      <c r="B289" s="60"/>
      <c r="C289" s="60"/>
      <c r="D289" s="60"/>
      <c r="E289" s="60"/>
      <c r="F289" s="60">
        <f t="shared" si="48"/>
        <v>0</v>
      </c>
      <c r="G289" s="60"/>
      <c r="H289" s="18"/>
      <c r="I289" s="18">
        <f t="shared" si="50"/>
        <v>0</v>
      </c>
      <c r="J289" s="60"/>
      <c r="K289" s="60"/>
      <c r="L289" s="60">
        <f t="shared" si="51"/>
        <v>0</v>
      </c>
      <c r="M289" s="60">
        <f t="shared" si="49"/>
        <v>0</v>
      </c>
      <c r="N289" s="122"/>
    </row>
    <row r="290" spans="1:17" s="4" customFormat="1" ht="15" x14ac:dyDescent="0.25">
      <c r="A290" s="29" t="s">
        <v>123</v>
      </c>
      <c r="B290" s="61"/>
      <c r="C290" s="61"/>
      <c r="D290" s="61"/>
      <c r="E290" s="61"/>
      <c r="F290" s="61">
        <f t="shared" si="48"/>
        <v>0</v>
      </c>
      <c r="G290" s="61"/>
      <c r="H290" s="160"/>
      <c r="I290" s="155">
        <f t="shared" si="50"/>
        <v>0</v>
      </c>
      <c r="J290" s="61"/>
      <c r="K290" s="61"/>
      <c r="L290" s="61">
        <f t="shared" si="51"/>
        <v>0</v>
      </c>
      <c r="M290" s="61">
        <f t="shared" si="49"/>
        <v>0</v>
      </c>
      <c r="N290" s="125"/>
    </row>
    <row r="291" spans="1:17" s="41" customFormat="1" ht="15" x14ac:dyDescent="0.25">
      <c r="A291" s="62" t="s">
        <v>124</v>
      </c>
      <c r="B291" s="62"/>
      <c r="C291" s="62"/>
      <c r="D291" s="62"/>
      <c r="E291" s="62"/>
      <c r="F291" s="62">
        <f t="shared" si="48"/>
        <v>0</v>
      </c>
      <c r="G291" s="62"/>
      <c r="H291" s="62"/>
      <c r="I291" s="62">
        <f t="shared" si="50"/>
        <v>0</v>
      </c>
      <c r="J291" s="62"/>
      <c r="K291" s="62"/>
      <c r="L291" s="62">
        <f t="shared" si="51"/>
        <v>0</v>
      </c>
      <c r="M291" s="62">
        <f t="shared" si="49"/>
        <v>0</v>
      </c>
      <c r="N291" s="62"/>
      <c r="O291" s="4"/>
      <c r="P291" s="4"/>
      <c r="Q291" s="4"/>
    </row>
    <row r="292" spans="1:17" s="4" customFormat="1" ht="15" x14ac:dyDescent="0.25">
      <c r="A292" s="63" t="s">
        <v>76</v>
      </c>
      <c r="B292" s="64"/>
      <c r="C292" s="64"/>
      <c r="D292" s="64"/>
      <c r="E292" s="64"/>
      <c r="F292" s="64">
        <f t="shared" si="48"/>
        <v>0</v>
      </c>
      <c r="G292" s="64"/>
      <c r="H292" s="161"/>
      <c r="I292" s="159">
        <f t="shared" si="50"/>
        <v>0</v>
      </c>
      <c r="J292" s="64"/>
      <c r="K292" s="64"/>
      <c r="L292" s="64">
        <f t="shared" si="51"/>
        <v>0</v>
      </c>
      <c r="M292" s="64">
        <f t="shared" si="49"/>
        <v>0</v>
      </c>
      <c r="N292" s="131"/>
    </row>
    <row r="293" spans="1:17" s="4" customFormat="1" ht="15" x14ac:dyDescent="0.25">
      <c r="A293" s="65" t="s">
        <v>125</v>
      </c>
      <c r="B293" s="66"/>
      <c r="C293" s="66"/>
      <c r="D293" s="66"/>
      <c r="E293" s="66"/>
      <c r="F293" s="66">
        <f t="shared" si="48"/>
        <v>0</v>
      </c>
      <c r="G293" s="66"/>
      <c r="H293" s="162"/>
      <c r="I293" s="163">
        <f t="shared" si="50"/>
        <v>0</v>
      </c>
      <c r="J293" s="66"/>
      <c r="K293" s="66"/>
      <c r="L293" s="66">
        <f t="shared" si="51"/>
        <v>0</v>
      </c>
      <c r="M293" s="66">
        <f t="shared" si="49"/>
        <v>0</v>
      </c>
      <c r="N293" s="135"/>
    </row>
    <row r="294" spans="1:17" s="4" customFormat="1" ht="15" x14ac:dyDescent="0.25">
      <c r="A294" s="67" t="s">
        <v>126</v>
      </c>
      <c r="B294" s="68"/>
      <c r="C294" s="68"/>
      <c r="D294" s="68"/>
      <c r="E294" s="68"/>
      <c r="F294" s="68">
        <f t="shared" si="48"/>
        <v>0</v>
      </c>
      <c r="G294" s="68"/>
      <c r="H294" s="164"/>
      <c r="I294" s="165">
        <f t="shared" si="50"/>
        <v>0</v>
      </c>
      <c r="J294" s="165"/>
      <c r="K294" s="68"/>
      <c r="L294" s="68">
        <f t="shared" si="51"/>
        <v>0</v>
      </c>
      <c r="M294" s="68">
        <f t="shared" si="49"/>
        <v>0</v>
      </c>
      <c r="N294" s="137"/>
    </row>
    <row r="295" spans="1:17" s="4" customFormat="1" ht="25.5" x14ac:dyDescent="0.25">
      <c r="A295" s="34" t="s">
        <v>49</v>
      </c>
      <c r="B295" s="17"/>
      <c r="C295" s="17"/>
      <c r="D295" s="17"/>
      <c r="E295" s="17"/>
      <c r="F295" s="17">
        <f t="shared" si="48"/>
        <v>0</v>
      </c>
      <c r="G295" s="17"/>
      <c r="H295" s="18"/>
      <c r="I295" s="18">
        <f t="shared" si="50"/>
        <v>0</v>
      </c>
      <c r="J295" s="17"/>
      <c r="K295" s="17"/>
      <c r="L295" s="17">
        <f t="shared" si="51"/>
        <v>0</v>
      </c>
      <c r="M295" s="17">
        <f t="shared" si="49"/>
        <v>0</v>
      </c>
      <c r="N295" s="122"/>
    </row>
    <row r="296" spans="1:17" s="4" customFormat="1" ht="15" x14ac:dyDescent="0.25">
      <c r="A296" s="59" t="s">
        <v>128</v>
      </c>
      <c r="B296" s="60"/>
      <c r="C296" s="60"/>
      <c r="D296" s="60"/>
      <c r="E296" s="60"/>
      <c r="F296" s="60">
        <f t="shared" si="48"/>
        <v>0</v>
      </c>
      <c r="G296" s="60"/>
      <c r="H296" s="18"/>
      <c r="I296" s="18">
        <f t="shared" si="50"/>
        <v>0</v>
      </c>
      <c r="J296" s="18"/>
      <c r="K296" s="18"/>
      <c r="L296" s="60">
        <f t="shared" si="51"/>
        <v>0</v>
      </c>
      <c r="M296" s="60">
        <f t="shared" si="49"/>
        <v>0</v>
      </c>
      <c r="N296" s="122"/>
    </row>
    <row r="297" spans="1:17" s="4" customFormat="1" ht="15" x14ac:dyDescent="0.25">
      <c r="A297" s="29" t="s">
        <v>123</v>
      </c>
      <c r="B297" s="30"/>
      <c r="C297" s="30"/>
      <c r="D297" s="30"/>
      <c r="E297" s="30"/>
      <c r="F297" s="30">
        <f t="shared" si="48"/>
        <v>0</v>
      </c>
      <c r="G297" s="30"/>
      <c r="H297" s="155"/>
      <c r="I297" s="155">
        <f t="shared" si="50"/>
        <v>0</v>
      </c>
      <c r="J297" s="30"/>
      <c r="K297" s="30"/>
      <c r="L297" s="30">
        <f t="shared" si="51"/>
        <v>0</v>
      </c>
      <c r="M297" s="30">
        <f t="shared" si="49"/>
        <v>0</v>
      </c>
      <c r="N297" s="125"/>
    </row>
    <row r="298" spans="1:17" s="41" customFormat="1" ht="15" x14ac:dyDescent="0.25">
      <c r="A298" s="62" t="s">
        <v>124</v>
      </c>
      <c r="B298" s="62"/>
      <c r="C298" s="62"/>
      <c r="D298" s="62"/>
      <c r="E298" s="62"/>
      <c r="F298" s="62">
        <f t="shared" si="48"/>
        <v>0</v>
      </c>
      <c r="G298" s="62"/>
      <c r="H298" s="62"/>
      <c r="I298" s="62">
        <f t="shared" si="50"/>
        <v>0</v>
      </c>
      <c r="J298" s="62"/>
      <c r="K298" s="62"/>
      <c r="L298" s="62">
        <f t="shared" si="51"/>
        <v>0</v>
      </c>
      <c r="M298" s="62">
        <f t="shared" si="49"/>
        <v>0</v>
      </c>
      <c r="N298" s="62"/>
      <c r="O298" s="4"/>
      <c r="P298" s="4"/>
      <c r="Q298" s="4"/>
    </row>
    <row r="299" spans="1:17" s="4" customFormat="1" ht="15" x14ac:dyDescent="0.25">
      <c r="A299" s="63" t="s">
        <v>76</v>
      </c>
      <c r="B299" s="48"/>
      <c r="C299" s="48"/>
      <c r="D299" s="48"/>
      <c r="E299" s="48"/>
      <c r="F299" s="48">
        <f t="shared" si="48"/>
        <v>0</v>
      </c>
      <c r="G299" s="48"/>
      <c r="H299" s="159"/>
      <c r="I299" s="159">
        <f t="shared" si="50"/>
        <v>0</v>
      </c>
      <c r="J299" s="48"/>
      <c r="K299" s="48"/>
      <c r="L299" s="48">
        <f t="shared" si="51"/>
        <v>0</v>
      </c>
      <c r="M299" s="48">
        <f t="shared" si="49"/>
        <v>0</v>
      </c>
      <c r="N299" s="131"/>
    </row>
    <row r="300" spans="1:17" s="4" customFormat="1" ht="15" x14ac:dyDescent="0.25">
      <c r="A300" s="67" t="s">
        <v>126</v>
      </c>
      <c r="B300" s="69"/>
      <c r="C300" s="69"/>
      <c r="D300" s="69"/>
      <c r="E300" s="69"/>
      <c r="F300" s="69">
        <f t="shared" si="48"/>
        <v>0</v>
      </c>
      <c r="G300" s="69"/>
      <c r="H300" s="165"/>
      <c r="I300" s="165">
        <f t="shared" si="50"/>
        <v>0</v>
      </c>
      <c r="J300" s="69"/>
      <c r="K300" s="69"/>
      <c r="L300" s="69">
        <f t="shared" si="51"/>
        <v>0</v>
      </c>
      <c r="M300" s="69">
        <f t="shared" si="49"/>
        <v>0</v>
      </c>
      <c r="N300" s="137"/>
    </row>
    <row r="301" spans="1:17" s="4" customFormat="1" ht="25.5" x14ac:dyDescent="0.25">
      <c r="A301" s="34" t="s">
        <v>49</v>
      </c>
      <c r="B301" s="17"/>
      <c r="C301" s="17"/>
      <c r="D301" s="17"/>
      <c r="E301" s="17"/>
      <c r="F301" s="17">
        <f t="shared" si="48"/>
        <v>0</v>
      </c>
      <c r="G301" s="17"/>
      <c r="H301" s="18"/>
      <c r="I301" s="18">
        <f t="shared" si="50"/>
        <v>0</v>
      </c>
      <c r="J301" s="17"/>
      <c r="K301" s="17"/>
      <c r="L301" s="17">
        <f t="shared" si="51"/>
        <v>0</v>
      </c>
      <c r="M301" s="17">
        <f t="shared" si="49"/>
        <v>0</v>
      </c>
      <c r="N301" s="122"/>
    </row>
    <row r="302" spans="1:17" s="4" customFormat="1" ht="14.45" customHeight="1" x14ac:dyDescent="0.25">
      <c r="A302" s="59" t="s">
        <v>129</v>
      </c>
      <c r="B302" s="60"/>
      <c r="C302" s="60"/>
      <c r="D302" s="60"/>
      <c r="E302" s="60"/>
      <c r="F302" s="60">
        <f t="shared" si="48"/>
        <v>0</v>
      </c>
      <c r="G302" s="60"/>
      <c r="H302" s="18"/>
      <c r="I302" s="18">
        <f t="shared" si="50"/>
        <v>0</v>
      </c>
      <c r="J302" s="60"/>
      <c r="K302" s="60"/>
      <c r="L302" s="60">
        <f t="shared" si="51"/>
        <v>0</v>
      </c>
      <c r="M302" s="60">
        <f t="shared" si="49"/>
        <v>0</v>
      </c>
      <c r="N302" s="122"/>
    </row>
    <row r="303" spans="1:17" s="4" customFormat="1" ht="15" x14ac:dyDescent="0.25">
      <c r="A303" s="29" t="s">
        <v>123</v>
      </c>
      <c r="B303" s="30"/>
      <c r="C303" s="30"/>
      <c r="D303" s="30"/>
      <c r="E303" s="30"/>
      <c r="F303" s="30">
        <f t="shared" si="48"/>
        <v>0</v>
      </c>
      <c r="G303" s="30"/>
      <c r="H303" s="155"/>
      <c r="I303" s="155">
        <f t="shared" si="50"/>
        <v>0</v>
      </c>
      <c r="J303" s="30"/>
      <c r="K303" s="30"/>
      <c r="L303" s="30">
        <f t="shared" si="51"/>
        <v>0</v>
      </c>
      <c r="M303" s="30">
        <f t="shared" si="49"/>
        <v>0</v>
      </c>
      <c r="N303" s="125"/>
    </row>
    <row r="304" spans="1:17" s="41" customFormat="1" ht="15" x14ac:dyDescent="0.25">
      <c r="A304" s="62" t="s">
        <v>124</v>
      </c>
      <c r="B304" s="62"/>
      <c r="C304" s="62"/>
      <c r="D304" s="62"/>
      <c r="E304" s="62"/>
      <c r="F304" s="62">
        <f t="shared" si="48"/>
        <v>0</v>
      </c>
      <c r="G304" s="62"/>
      <c r="H304" s="62"/>
      <c r="I304" s="62">
        <f t="shared" si="50"/>
        <v>0</v>
      </c>
      <c r="J304" s="62"/>
      <c r="K304" s="62"/>
      <c r="L304" s="62">
        <f t="shared" si="51"/>
        <v>0</v>
      </c>
      <c r="M304" s="62">
        <f t="shared" si="49"/>
        <v>0</v>
      </c>
      <c r="N304" s="62"/>
      <c r="O304" s="4"/>
      <c r="P304" s="4"/>
      <c r="Q304" s="4"/>
    </row>
    <row r="305" spans="1:14" s="4" customFormat="1" ht="15" x14ac:dyDescent="0.25">
      <c r="A305" s="63" t="s">
        <v>76</v>
      </c>
      <c r="B305" s="48"/>
      <c r="C305" s="48"/>
      <c r="D305" s="48"/>
      <c r="E305" s="48"/>
      <c r="F305" s="48">
        <f t="shared" si="48"/>
        <v>0</v>
      </c>
      <c r="G305" s="48"/>
      <c r="H305" s="159"/>
      <c r="I305" s="159">
        <f t="shared" si="50"/>
        <v>0</v>
      </c>
      <c r="J305" s="48"/>
      <c r="K305" s="48"/>
      <c r="L305" s="48">
        <f t="shared" si="51"/>
        <v>0</v>
      </c>
      <c r="M305" s="48">
        <f t="shared" si="49"/>
        <v>0</v>
      </c>
      <c r="N305" s="131"/>
    </row>
    <row r="306" spans="1:14" s="4" customFormat="1" ht="15" x14ac:dyDescent="0.25">
      <c r="A306" s="67" t="s">
        <v>126</v>
      </c>
      <c r="B306" s="69"/>
      <c r="C306" s="69"/>
      <c r="D306" s="69"/>
      <c r="E306" s="69"/>
      <c r="F306" s="69">
        <f t="shared" si="48"/>
        <v>0</v>
      </c>
      <c r="G306" s="69"/>
      <c r="H306" s="165"/>
      <c r="I306" s="165">
        <f t="shared" si="50"/>
        <v>0</v>
      </c>
      <c r="J306" s="69"/>
      <c r="K306" s="69"/>
      <c r="L306" s="69">
        <f t="shared" si="51"/>
        <v>0</v>
      </c>
      <c r="M306" s="69">
        <f t="shared" si="49"/>
        <v>0</v>
      </c>
      <c r="N306" s="137"/>
    </row>
    <row r="307" spans="1:14" s="4" customFormat="1" ht="25.5" x14ac:dyDescent="0.25">
      <c r="A307" s="34" t="s">
        <v>49</v>
      </c>
      <c r="B307" s="17"/>
      <c r="C307" s="17"/>
      <c r="D307" s="17"/>
      <c r="E307" s="17"/>
      <c r="F307" s="17">
        <f t="shared" si="48"/>
        <v>0</v>
      </c>
      <c r="G307" s="17"/>
      <c r="H307" s="18"/>
      <c r="I307" s="18">
        <f t="shared" si="50"/>
        <v>0</v>
      </c>
      <c r="J307" s="17"/>
      <c r="K307" s="17"/>
      <c r="L307" s="17">
        <f t="shared" si="51"/>
        <v>0</v>
      </c>
      <c r="M307" s="17">
        <f t="shared" si="49"/>
        <v>0</v>
      </c>
      <c r="N307" s="122"/>
    </row>
    <row r="308" spans="1:14" s="4" customFormat="1" ht="25.5" x14ac:dyDescent="0.25">
      <c r="A308" s="31" t="s">
        <v>130</v>
      </c>
      <c r="B308" s="36">
        <f>SUM(B310:B336)</f>
        <v>0</v>
      </c>
      <c r="C308" s="36">
        <f t="shared" ref="C308:K308" si="53">SUM(C310:C336)</f>
        <v>0</v>
      </c>
      <c r="D308" s="36">
        <f t="shared" si="53"/>
        <v>0</v>
      </c>
      <c r="E308" s="36">
        <f t="shared" si="53"/>
        <v>0</v>
      </c>
      <c r="F308" s="36">
        <f t="shared" si="48"/>
        <v>0</v>
      </c>
      <c r="G308" s="36">
        <f t="shared" si="53"/>
        <v>0</v>
      </c>
      <c r="H308" s="36">
        <f t="shared" si="53"/>
        <v>0</v>
      </c>
      <c r="I308" s="36">
        <f t="shared" si="50"/>
        <v>0</v>
      </c>
      <c r="J308" s="36">
        <f t="shared" si="53"/>
        <v>0</v>
      </c>
      <c r="K308" s="36">
        <f t="shared" si="53"/>
        <v>0</v>
      </c>
      <c r="L308" s="36">
        <f t="shared" si="51"/>
        <v>0</v>
      </c>
      <c r="M308" s="36">
        <f t="shared" si="49"/>
        <v>0</v>
      </c>
      <c r="N308" s="127"/>
    </row>
    <row r="309" spans="1:14" s="4" customFormat="1" ht="38.25" x14ac:dyDescent="0.25">
      <c r="A309" s="58" t="s">
        <v>131</v>
      </c>
      <c r="B309" s="35"/>
      <c r="C309" s="35"/>
      <c r="D309" s="35"/>
      <c r="E309" s="35"/>
      <c r="F309" s="35">
        <f t="shared" si="48"/>
        <v>0</v>
      </c>
      <c r="G309" s="35"/>
      <c r="H309" s="158"/>
      <c r="I309" s="18">
        <f t="shared" si="50"/>
        <v>0</v>
      </c>
      <c r="J309" s="35"/>
      <c r="K309" s="35"/>
      <c r="L309" s="35">
        <f t="shared" si="51"/>
        <v>0</v>
      </c>
      <c r="M309" s="35">
        <f t="shared" si="49"/>
        <v>0</v>
      </c>
      <c r="N309" s="122"/>
    </row>
    <row r="310" spans="1:14" s="4" customFormat="1" ht="15" x14ac:dyDescent="0.25">
      <c r="A310" s="70" t="s">
        <v>132</v>
      </c>
      <c r="B310" s="71"/>
      <c r="C310" s="71"/>
      <c r="D310" s="71"/>
      <c r="E310" s="71"/>
      <c r="F310" s="71">
        <f t="shared" si="48"/>
        <v>0</v>
      </c>
      <c r="G310" s="71"/>
      <c r="H310" s="166"/>
      <c r="I310" s="166">
        <f t="shared" si="50"/>
        <v>0</v>
      </c>
      <c r="J310" s="71"/>
      <c r="K310" s="71"/>
      <c r="L310" s="71">
        <f t="shared" si="51"/>
        <v>0</v>
      </c>
      <c r="M310" s="71">
        <f t="shared" si="49"/>
        <v>0</v>
      </c>
      <c r="N310" s="138"/>
    </row>
    <row r="311" spans="1:14" s="4" customFormat="1" ht="15" x14ac:dyDescent="0.25">
      <c r="A311" s="70" t="s">
        <v>133</v>
      </c>
      <c r="B311" s="71"/>
      <c r="C311" s="71"/>
      <c r="D311" s="71"/>
      <c r="E311" s="71"/>
      <c r="F311" s="71">
        <f t="shared" si="48"/>
        <v>0</v>
      </c>
      <c r="G311" s="71"/>
      <c r="H311" s="166"/>
      <c r="I311" s="166">
        <f t="shared" si="50"/>
        <v>0</v>
      </c>
      <c r="J311" s="71"/>
      <c r="K311" s="71"/>
      <c r="L311" s="71">
        <f t="shared" si="51"/>
        <v>0</v>
      </c>
      <c r="M311" s="71">
        <f t="shared" si="49"/>
        <v>0</v>
      </c>
      <c r="N311" s="138"/>
    </row>
    <row r="312" spans="1:14" s="4" customFormat="1" ht="15" x14ac:dyDescent="0.25">
      <c r="A312" s="72" t="s">
        <v>134</v>
      </c>
      <c r="B312" s="21"/>
      <c r="C312" s="21"/>
      <c r="D312" s="21"/>
      <c r="E312" s="21"/>
      <c r="F312" s="21">
        <f t="shared" si="48"/>
        <v>0</v>
      </c>
      <c r="G312" s="21"/>
      <c r="H312" s="167"/>
      <c r="I312" s="167">
        <f t="shared" si="50"/>
        <v>0</v>
      </c>
      <c r="J312" s="21"/>
      <c r="K312" s="21"/>
      <c r="L312" s="21">
        <f t="shared" si="51"/>
        <v>0</v>
      </c>
      <c r="M312" s="21">
        <f t="shared" si="49"/>
        <v>0</v>
      </c>
      <c r="N312" s="139"/>
    </row>
    <row r="313" spans="1:14" s="4" customFormat="1" ht="15" x14ac:dyDescent="0.25">
      <c r="A313" s="73" t="s">
        <v>135</v>
      </c>
      <c r="B313" s="17"/>
      <c r="C313" s="17"/>
      <c r="D313" s="17"/>
      <c r="E313" s="17"/>
      <c r="F313" s="17">
        <f t="shared" ref="F313:F376" si="54">G313+H313</f>
        <v>0</v>
      </c>
      <c r="G313" s="17"/>
      <c r="H313" s="18"/>
      <c r="I313" s="18">
        <f t="shared" si="50"/>
        <v>0</v>
      </c>
      <c r="J313" s="17"/>
      <c r="K313" s="17"/>
      <c r="L313" s="17">
        <f t="shared" si="51"/>
        <v>0</v>
      </c>
      <c r="M313" s="17">
        <f t="shared" ref="M313:M376" si="55">D313+L313</f>
        <v>0</v>
      </c>
      <c r="N313" s="122"/>
    </row>
    <row r="314" spans="1:14" s="4" customFormat="1" ht="15" x14ac:dyDescent="0.25">
      <c r="A314" s="73" t="s">
        <v>136</v>
      </c>
      <c r="B314" s="17"/>
      <c r="C314" s="17"/>
      <c r="D314" s="17"/>
      <c r="E314" s="17"/>
      <c r="F314" s="17">
        <f t="shared" si="54"/>
        <v>0</v>
      </c>
      <c r="G314" s="17"/>
      <c r="H314" s="18"/>
      <c r="I314" s="18">
        <f t="shared" si="50"/>
        <v>0</v>
      </c>
      <c r="J314" s="17"/>
      <c r="K314" s="17"/>
      <c r="L314" s="17">
        <f t="shared" si="51"/>
        <v>0</v>
      </c>
      <c r="M314" s="17">
        <f t="shared" si="55"/>
        <v>0</v>
      </c>
      <c r="N314" s="122"/>
    </row>
    <row r="315" spans="1:14" s="4" customFormat="1" ht="15" x14ac:dyDescent="0.25">
      <c r="A315" s="73" t="s">
        <v>137</v>
      </c>
      <c r="B315" s="17"/>
      <c r="C315" s="17"/>
      <c r="D315" s="17"/>
      <c r="E315" s="17"/>
      <c r="F315" s="17">
        <f t="shared" si="54"/>
        <v>0</v>
      </c>
      <c r="G315" s="17"/>
      <c r="H315" s="18"/>
      <c r="I315" s="18">
        <f t="shared" si="50"/>
        <v>0</v>
      </c>
      <c r="J315" s="17"/>
      <c r="K315" s="17"/>
      <c r="L315" s="17">
        <f t="shared" si="51"/>
        <v>0</v>
      </c>
      <c r="M315" s="17">
        <f t="shared" si="55"/>
        <v>0</v>
      </c>
      <c r="N315" s="122"/>
    </row>
    <row r="316" spans="1:14" s="4" customFormat="1" ht="15" x14ac:dyDescent="0.25">
      <c r="A316" s="73" t="s">
        <v>138</v>
      </c>
      <c r="B316" s="17"/>
      <c r="C316" s="17"/>
      <c r="D316" s="17"/>
      <c r="E316" s="17"/>
      <c r="F316" s="17">
        <f t="shared" si="54"/>
        <v>0</v>
      </c>
      <c r="G316" s="17"/>
      <c r="H316" s="18"/>
      <c r="I316" s="18">
        <f t="shared" si="50"/>
        <v>0</v>
      </c>
      <c r="J316" s="17"/>
      <c r="K316" s="17"/>
      <c r="L316" s="17">
        <f t="shared" si="51"/>
        <v>0</v>
      </c>
      <c r="M316" s="17">
        <f t="shared" si="55"/>
        <v>0</v>
      </c>
      <c r="N316" s="122"/>
    </row>
    <row r="317" spans="1:14" s="4" customFormat="1" ht="15" x14ac:dyDescent="0.25">
      <c r="A317" s="73" t="s">
        <v>139</v>
      </c>
      <c r="B317" s="17"/>
      <c r="C317" s="17"/>
      <c r="D317" s="17"/>
      <c r="E317" s="17"/>
      <c r="F317" s="17">
        <f t="shared" si="54"/>
        <v>0</v>
      </c>
      <c r="G317" s="17"/>
      <c r="H317" s="18"/>
      <c r="I317" s="18">
        <f t="shared" si="50"/>
        <v>0</v>
      </c>
      <c r="J317" s="17"/>
      <c r="K317" s="17"/>
      <c r="L317" s="17">
        <f t="shared" si="51"/>
        <v>0</v>
      </c>
      <c r="M317" s="17">
        <f t="shared" si="55"/>
        <v>0</v>
      </c>
      <c r="N317" s="122"/>
    </row>
    <row r="318" spans="1:14" s="4" customFormat="1" ht="15" x14ac:dyDescent="0.25">
      <c r="A318" s="74" t="s">
        <v>140</v>
      </c>
      <c r="B318" s="17"/>
      <c r="C318" s="17"/>
      <c r="D318" s="17"/>
      <c r="E318" s="17"/>
      <c r="F318" s="17">
        <f t="shared" si="54"/>
        <v>0</v>
      </c>
      <c r="G318" s="17"/>
      <c r="H318" s="18"/>
      <c r="I318" s="18">
        <f t="shared" si="50"/>
        <v>0</v>
      </c>
      <c r="J318" s="17"/>
      <c r="K318" s="17"/>
      <c r="L318" s="17">
        <f t="shared" si="51"/>
        <v>0</v>
      </c>
      <c r="M318" s="17">
        <f t="shared" si="55"/>
        <v>0</v>
      </c>
      <c r="N318" s="122"/>
    </row>
    <row r="319" spans="1:14" s="4" customFormat="1" ht="15" x14ac:dyDescent="0.25">
      <c r="A319" s="74" t="s">
        <v>141</v>
      </c>
      <c r="B319" s="17"/>
      <c r="C319" s="17"/>
      <c r="D319" s="17"/>
      <c r="E319" s="17"/>
      <c r="F319" s="17">
        <f t="shared" si="54"/>
        <v>0</v>
      </c>
      <c r="G319" s="17"/>
      <c r="H319" s="18"/>
      <c r="I319" s="18">
        <f t="shared" si="50"/>
        <v>0</v>
      </c>
      <c r="J319" s="17"/>
      <c r="K319" s="17"/>
      <c r="L319" s="17">
        <f t="shared" si="51"/>
        <v>0</v>
      </c>
      <c r="M319" s="17">
        <f t="shared" si="55"/>
        <v>0</v>
      </c>
      <c r="N319" s="122"/>
    </row>
    <row r="320" spans="1:14" s="4" customFormat="1" ht="15" x14ac:dyDescent="0.25">
      <c r="A320" s="74" t="s">
        <v>142</v>
      </c>
      <c r="B320" s="17"/>
      <c r="C320" s="17"/>
      <c r="D320" s="17"/>
      <c r="E320" s="17"/>
      <c r="F320" s="17">
        <f t="shared" si="54"/>
        <v>0</v>
      </c>
      <c r="G320" s="17"/>
      <c r="H320" s="18"/>
      <c r="I320" s="18">
        <f t="shared" si="50"/>
        <v>0</v>
      </c>
      <c r="J320" s="17"/>
      <c r="K320" s="17"/>
      <c r="L320" s="17">
        <f t="shared" si="51"/>
        <v>0</v>
      </c>
      <c r="M320" s="17">
        <f t="shared" si="55"/>
        <v>0</v>
      </c>
      <c r="N320" s="122"/>
    </row>
    <row r="321" spans="1:17" s="4" customFormat="1" ht="15" x14ac:dyDescent="0.25">
      <c r="A321" s="74" t="s">
        <v>143</v>
      </c>
      <c r="B321" s="17"/>
      <c r="C321" s="17"/>
      <c r="D321" s="17"/>
      <c r="E321" s="17"/>
      <c r="F321" s="17">
        <f t="shared" si="54"/>
        <v>0</v>
      </c>
      <c r="G321" s="17"/>
      <c r="H321" s="18"/>
      <c r="I321" s="18">
        <f t="shared" si="50"/>
        <v>0</v>
      </c>
      <c r="J321" s="17"/>
      <c r="K321" s="17"/>
      <c r="L321" s="17">
        <f t="shared" si="51"/>
        <v>0</v>
      </c>
      <c r="M321" s="17">
        <f t="shared" si="55"/>
        <v>0</v>
      </c>
      <c r="N321" s="122"/>
      <c r="O321" s="41"/>
      <c r="P321" s="41"/>
      <c r="Q321" s="41"/>
    </row>
    <row r="322" spans="1:17" ht="25.5" x14ac:dyDescent="0.25">
      <c r="A322" s="74" t="s">
        <v>144</v>
      </c>
      <c r="B322" s="17"/>
      <c r="C322" s="17"/>
      <c r="D322" s="17"/>
      <c r="E322" s="17"/>
      <c r="F322" s="17">
        <f t="shared" si="54"/>
        <v>0</v>
      </c>
      <c r="G322" s="17"/>
      <c r="H322" s="18"/>
      <c r="I322" s="18">
        <f t="shared" si="50"/>
        <v>0</v>
      </c>
      <c r="J322" s="17"/>
      <c r="K322" s="17"/>
      <c r="L322" s="17">
        <f t="shared" si="51"/>
        <v>0</v>
      </c>
      <c r="M322" s="17">
        <f t="shared" si="55"/>
        <v>0</v>
      </c>
      <c r="N322" s="122"/>
      <c r="O322" s="41"/>
      <c r="P322" s="41"/>
      <c r="Q322" s="41"/>
    </row>
    <row r="323" spans="1:17" ht="15" x14ac:dyDescent="0.25">
      <c r="A323" s="74" t="s">
        <v>145</v>
      </c>
      <c r="B323" s="17"/>
      <c r="C323" s="17"/>
      <c r="D323" s="17"/>
      <c r="E323" s="17"/>
      <c r="F323" s="17">
        <f t="shared" si="54"/>
        <v>0</v>
      </c>
      <c r="G323" s="17"/>
      <c r="H323" s="18"/>
      <c r="I323" s="18">
        <f t="shared" si="50"/>
        <v>0</v>
      </c>
      <c r="J323" s="17"/>
      <c r="K323" s="17"/>
      <c r="L323" s="17">
        <f t="shared" si="51"/>
        <v>0</v>
      </c>
      <c r="M323" s="17">
        <f t="shared" si="55"/>
        <v>0</v>
      </c>
      <c r="N323" s="122"/>
      <c r="O323" s="41"/>
      <c r="P323" s="41"/>
      <c r="Q323" s="41"/>
    </row>
    <row r="324" spans="1:17" s="41" customFormat="1" ht="15" x14ac:dyDescent="0.25">
      <c r="A324" s="75" t="s">
        <v>146</v>
      </c>
      <c r="B324" s="76"/>
      <c r="C324" s="76"/>
      <c r="D324" s="76"/>
      <c r="E324" s="76"/>
      <c r="F324" s="76">
        <f t="shared" si="54"/>
        <v>0</v>
      </c>
      <c r="G324" s="76"/>
      <c r="H324" s="168"/>
      <c r="I324" s="18">
        <f t="shared" si="50"/>
        <v>0</v>
      </c>
      <c r="J324" s="76"/>
      <c r="K324" s="76"/>
      <c r="L324" s="76">
        <f t="shared" si="51"/>
        <v>0</v>
      </c>
      <c r="M324" s="76">
        <f t="shared" si="55"/>
        <v>0</v>
      </c>
      <c r="N324" s="122"/>
      <c r="O324" s="4"/>
      <c r="P324" s="4"/>
      <c r="Q324" s="4"/>
    </row>
    <row r="325" spans="1:17" s="41" customFormat="1" ht="38.25" x14ac:dyDescent="0.25">
      <c r="A325" s="75" t="s">
        <v>147</v>
      </c>
      <c r="B325" s="76"/>
      <c r="C325" s="76"/>
      <c r="D325" s="76"/>
      <c r="E325" s="76"/>
      <c r="F325" s="76">
        <f t="shared" si="54"/>
        <v>0</v>
      </c>
      <c r="G325" s="76"/>
      <c r="H325" s="168"/>
      <c r="I325" s="18">
        <f t="shared" si="50"/>
        <v>0</v>
      </c>
      <c r="J325" s="76"/>
      <c r="K325" s="76"/>
      <c r="L325" s="76">
        <f t="shared" si="51"/>
        <v>0</v>
      </c>
      <c r="M325" s="76">
        <f t="shared" si="55"/>
        <v>0</v>
      </c>
      <c r="N325" s="122"/>
      <c r="O325" s="4"/>
      <c r="P325" s="4"/>
      <c r="Q325" s="4"/>
    </row>
    <row r="326" spans="1:17" s="41" customFormat="1" ht="25.5" x14ac:dyDescent="0.25">
      <c r="A326" s="75" t="s">
        <v>148</v>
      </c>
      <c r="B326" s="76"/>
      <c r="C326" s="76"/>
      <c r="D326" s="76"/>
      <c r="E326" s="76"/>
      <c r="F326" s="76">
        <f t="shared" si="54"/>
        <v>0</v>
      </c>
      <c r="G326" s="76"/>
      <c r="H326" s="168"/>
      <c r="I326" s="18">
        <f t="shared" si="50"/>
        <v>0</v>
      </c>
      <c r="J326" s="76"/>
      <c r="K326" s="76"/>
      <c r="L326" s="76">
        <f t="shared" si="51"/>
        <v>0</v>
      </c>
      <c r="M326" s="76">
        <f t="shared" si="55"/>
        <v>0</v>
      </c>
      <c r="N326" s="122"/>
      <c r="O326" s="4"/>
      <c r="P326" s="4"/>
      <c r="Q326" s="4"/>
    </row>
    <row r="327" spans="1:17" ht="15" x14ac:dyDescent="0.25">
      <c r="A327" s="75"/>
      <c r="B327" s="76"/>
      <c r="C327" s="76"/>
      <c r="D327" s="76"/>
      <c r="E327" s="76"/>
      <c r="F327" s="76">
        <f t="shared" si="54"/>
        <v>0</v>
      </c>
      <c r="G327" s="76"/>
      <c r="H327" s="168"/>
      <c r="I327" s="18">
        <f t="shared" si="50"/>
        <v>0</v>
      </c>
      <c r="J327" s="76"/>
      <c r="K327" s="76"/>
      <c r="L327" s="76">
        <f t="shared" si="51"/>
        <v>0</v>
      </c>
      <c r="M327" s="76">
        <f t="shared" si="55"/>
        <v>0</v>
      </c>
      <c r="N327" s="122"/>
    </row>
    <row r="328" spans="1:17" ht="15" x14ac:dyDescent="0.25">
      <c r="A328" s="75"/>
      <c r="B328" s="17"/>
      <c r="C328" s="17"/>
      <c r="D328" s="17"/>
      <c r="E328" s="17"/>
      <c r="F328" s="17">
        <f t="shared" si="54"/>
        <v>0</v>
      </c>
      <c r="G328" s="17"/>
      <c r="H328" s="168"/>
      <c r="I328" s="18">
        <f t="shared" si="50"/>
        <v>0</v>
      </c>
      <c r="J328" s="17"/>
      <c r="K328" s="17"/>
      <c r="L328" s="17">
        <f t="shared" si="51"/>
        <v>0</v>
      </c>
      <c r="M328" s="17">
        <f t="shared" si="55"/>
        <v>0</v>
      </c>
      <c r="N328" s="122"/>
    </row>
    <row r="329" spans="1:17" ht="15" x14ac:dyDescent="0.25">
      <c r="A329" s="75"/>
      <c r="B329" s="17"/>
      <c r="C329" s="17"/>
      <c r="D329" s="17"/>
      <c r="E329" s="17"/>
      <c r="F329" s="17">
        <f t="shared" si="54"/>
        <v>0</v>
      </c>
      <c r="G329" s="17"/>
      <c r="H329" s="168"/>
      <c r="I329" s="18">
        <f t="shared" si="50"/>
        <v>0</v>
      </c>
      <c r="J329" s="17"/>
      <c r="K329" s="17"/>
      <c r="L329" s="17">
        <f t="shared" si="51"/>
        <v>0</v>
      </c>
      <c r="M329" s="17">
        <f t="shared" si="55"/>
        <v>0</v>
      </c>
      <c r="N329" s="122"/>
    </row>
    <row r="330" spans="1:17" ht="15" x14ac:dyDescent="0.25">
      <c r="A330" s="73"/>
      <c r="B330" s="17"/>
      <c r="C330" s="17"/>
      <c r="D330" s="17"/>
      <c r="E330" s="17"/>
      <c r="F330" s="17">
        <f t="shared" si="54"/>
        <v>0</v>
      </c>
      <c r="G330" s="17"/>
      <c r="H330" s="18"/>
      <c r="I330" s="18">
        <f t="shared" si="50"/>
        <v>0</v>
      </c>
      <c r="J330" s="17"/>
      <c r="K330" s="17"/>
      <c r="L330" s="17">
        <f t="shared" si="51"/>
        <v>0</v>
      </c>
      <c r="M330" s="17">
        <f t="shared" si="55"/>
        <v>0</v>
      </c>
      <c r="N330" s="122"/>
    </row>
    <row r="331" spans="1:17" ht="15" x14ac:dyDescent="0.25">
      <c r="A331" s="73"/>
      <c r="B331" s="17"/>
      <c r="C331" s="17"/>
      <c r="D331" s="17"/>
      <c r="E331" s="17"/>
      <c r="F331" s="17">
        <f t="shared" si="54"/>
        <v>0</v>
      </c>
      <c r="G331" s="17"/>
      <c r="H331" s="18"/>
      <c r="I331" s="18">
        <f t="shared" si="50"/>
        <v>0</v>
      </c>
      <c r="J331" s="17"/>
      <c r="K331" s="17"/>
      <c r="L331" s="17">
        <f t="shared" si="51"/>
        <v>0</v>
      </c>
      <c r="M331" s="17">
        <f t="shared" si="55"/>
        <v>0</v>
      </c>
      <c r="N331" s="122"/>
    </row>
    <row r="332" spans="1:17" ht="15" x14ac:dyDescent="0.25">
      <c r="A332" s="73"/>
      <c r="B332" s="17"/>
      <c r="C332" s="17"/>
      <c r="D332" s="17"/>
      <c r="E332" s="17"/>
      <c r="F332" s="17">
        <f t="shared" si="54"/>
        <v>0</v>
      </c>
      <c r="G332" s="17"/>
      <c r="H332" s="18"/>
      <c r="I332" s="18">
        <f t="shared" si="50"/>
        <v>0</v>
      </c>
      <c r="J332" s="17"/>
      <c r="K332" s="17"/>
      <c r="L332" s="17">
        <f t="shared" si="51"/>
        <v>0</v>
      </c>
      <c r="M332" s="17">
        <f t="shared" si="55"/>
        <v>0</v>
      </c>
      <c r="N332" s="122"/>
    </row>
    <row r="333" spans="1:17" ht="15" x14ac:dyDescent="0.25">
      <c r="A333" s="73"/>
      <c r="B333" s="17"/>
      <c r="C333" s="17"/>
      <c r="D333" s="17"/>
      <c r="E333" s="17"/>
      <c r="F333" s="17">
        <f t="shared" si="54"/>
        <v>0</v>
      </c>
      <c r="G333" s="17"/>
      <c r="H333" s="18"/>
      <c r="I333" s="18">
        <f t="shared" si="50"/>
        <v>0</v>
      </c>
      <c r="J333" s="17"/>
      <c r="K333" s="17"/>
      <c r="L333" s="17">
        <f t="shared" si="51"/>
        <v>0</v>
      </c>
      <c r="M333" s="17">
        <f t="shared" si="55"/>
        <v>0</v>
      </c>
      <c r="N333" s="122"/>
    </row>
    <row r="334" spans="1:17" ht="15" x14ac:dyDescent="0.25">
      <c r="A334" s="73"/>
      <c r="B334" s="17"/>
      <c r="C334" s="17"/>
      <c r="D334" s="17"/>
      <c r="E334" s="17"/>
      <c r="F334" s="17">
        <f t="shared" si="54"/>
        <v>0</v>
      </c>
      <c r="G334" s="17"/>
      <c r="H334" s="18"/>
      <c r="I334" s="18">
        <f t="shared" si="50"/>
        <v>0</v>
      </c>
      <c r="J334" s="17"/>
      <c r="K334" s="17"/>
      <c r="L334" s="17">
        <f t="shared" si="51"/>
        <v>0</v>
      </c>
      <c r="M334" s="17">
        <f t="shared" si="55"/>
        <v>0</v>
      </c>
      <c r="N334" s="122"/>
    </row>
    <row r="335" spans="1:17" ht="15" x14ac:dyDescent="0.25">
      <c r="A335" s="73"/>
      <c r="B335" s="17"/>
      <c r="C335" s="17"/>
      <c r="D335" s="17"/>
      <c r="E335" s="17"/>
      <c r="F335" s="17">
        <f t="shared" si="54"/>
        <v>0</v>
      </c>
      <c r="G335" s="17"/>
      <c r="H335" s="18"/>
      <c r="I335" s="18">
        <f t="shared" si="50"/>
        <v>0</v>
      </c>
      <c r="J335" s="17"/>
      <c r="K335" s="17"/>
      <c r="L335" s="17">
        <f t="shared" si="51"/>
        <v>0</v>
      </c>
      <c r="M335" s="17">
        <f t="shared" si="55"/>
        <v>0</v>
      </c>
      <c r="N335" s="122"/>
    </row>
    <row r="336" spans="1:17" ht="15" x14ac:dyDescent="0.25">
      <c r="A336" s="73"/>
      <c r="B336" s="17"/>
      <c r="C336" s="17"/>
      <c r="D336" s="17"/>
      <c r="E336" s="17"/>
      <c r="F336" s="17">
        <f t="shared" si="54"/>
        <v>0</v>
      </c>
      <c r="G336" s="17"/>
      <c r="H336" s="18"/>
      <c r="I336" s="18">
        <f t="shared" si="50"/>
        <v>0</v>
      </c>
      <c r="J336" s="17"/>
      <c r="K336" s="17"/>
      <c r="L336" s="17">
        <f t="shared" si="51"/>
        <v>0</v>
      </c>
      <c r="M336" s="17">
        <f t="shared" si="55"/>
        <v>0</v>
      </c>
      <c r="N336" s="122"/>
    </row>
    <row r="337" spans="1:504" ht="25.5" x14ac:dyDescent="0.25">
      <c r="A337" s="77" t="s">
        <v>49</v>
      </c>
      <c r="B337" s="46">
        <f>B338+B339+B340+B341+B342+B343+B344+B345+B346+B347+B349</f>
        <v>0</v>
      </c>
      <c r="C337" s="46">
        <f t="shared" ref="C337:K337" si="56">C338+C339+C340+C341+C342+C343+C344+C345+C346+C347+C349</f>
        <v>0</v>
      </c>
      <c r="D337" s="46">
        <f t="shared" si="56"/>
        <v>0</v>
      </c>
      <c r="E337" s="46">
        <f t="shared" si="56"/>
        <v>0</v>
      </c>
      <c r="F337" s="46">
        <f t="shared" si="54"/>
        <v>0</v>
      </c>
      <c r="G337" s="46">
        <f t="shared" si="56"/>
        <v>0</v>
      </c>
      <c r="H337" s="46">
        <f t="shared" si="56"/>
        <v>0</v>
      </c>
      <c r="I337" s="46">
        <f t="shared" si="50"/>
        <v>0</v>
      </c>
      <c r="J337" s="46">
        <f t="shared" si="56"/>
        <v>0</v>
      </c>
      <c r="K337" s="46">
        <f t="shared" si="56"/>
        <v>0</v>
      </c>
      <c r="L337" s="46">
        <f t="shared" si="51"/>
        <v>0</v>
      </c>
      <c r="M337" s="46">
        <f t="shared" si="55"/>
        <v>0</v>
      </c>
      <c r="N337" s="46"/>
    </row>
    <row r="338" spans="1:504" ht="15" x14ac:dyDescent="0.25">
      <c r="A338" s="73" t="s">
        <v>149</v>
      </c>
      <c r="B338" s="17"/>
      <c r="C338" s="17"/>
      <c r="D338" s="17"/>
      <c r="E338" s="36"/>
      <c r="F338" s="17">
        <f t="shared" si="54"/>
        <v>0</v>
      </c>
      <c r="G338" s="35"/>
      <c r="H338" s="158"/>
      <c r="I338" s="18">
        <f t="shared" si="50"/>
        <v>0</v>
      </c>
      <c r="J338" s="17"/>
      <c r="K338" s="17"/>
      <c r="L338" s="17">
        <f t="shared" si="51"/>
        <v>0</v>
      </c>
      <c r="M338" s="17">
        <f t="shared" si="55"/>
        <v>0</v>
      </c>
      <c r="N338" s="122"/>
    </row>
    <row r="339" spans="1:504" ht="15" x14ac:dyDescent="0.25">
      <c r="A339" s="73" t="s">
        <v>150</v>
      </c>
      <c r="B339" s="17"/>
      <c r="C339" s="17"/>
      <c r="D339" s="17"/>
      <c r="E339" s="36"/>
      <c r="F339" s="17">
        <f t="shared" si="54"/>
        <v>0</v>
      </c>
      <c r="G339" s="35"/>
      <c r="H339" s="158"/>
      <c r="I339" s="18">
        <f t="shared" ref="I339:I402" si="57">J339+K339</f>
        <v>0</v>
      </c>
      <c r="J339" s="17"/>
      <c r="K339" s="17"/>
      <c r="L339" s="17">
        <f t="shared" ref="L339:L402" si="58">I339+F339</f>
        <v>0</v>
      </c>
      <c r="M339" s="17">
        <f t="shared" si="55"/>
        <v>0</v>
      </c>
      <c r="N339" s="122"/>
    </row>
    <row r="340" spans="1:504" ht="15" x14ac:dyDescent="0.25">
      <c r="A340" s="73" t="s">
        <v>135</v>
      </c>
      <c r="B340" s="17"/>
      <c r="C340" s="17"/>
      <c r="D340" s="17"/>
      <c r="E340" s="36"/>
      <c r="F340" s="17">
        <f t="shared" si="54"/>
        <v>0</v>
      </c>
      <c r="G340" s="35"/>
      <c r="H340" s="158"/>
      <c r="I340" s="18">
        <f t="shared" si="57"/>
        <v>0</v>
      </c>
      <c r="J340" s="17"/>
      <c r="K340" s="17"/>
      <c r="L340" s="17">
        <f t="shared" si="58"/>
        <v>0</v>
      </c>
      <c r="M340" s="17">
        <f t="shared" si="55"/>
        <v>0</v>
      </c>
      <c r="N340" s="122"/>
    </row>
    <row r="341" spans="1:504" ht="15" x14ac:dyDescent="0.25">
      <c r="A341" s="73" t="s">
        <v>136</v>
      </c>
      <c r="B341" s="36"/>
      <c r="C341" s="17"/>
      <c r="D341" s="17"/>
      <c r="E341" s="36"/>
      <c r="F341" s="17">
        <f t="shared" si="54"/>
        <v>0</v>
      </c>
      <c r="G341" s="35"/>
      <c r="H341" s="158"/>
      <c r="I341" s="18">
        <f t="shared" si="57"/>
        <v>0</v>
      </c>
      <c r="J341" s="17"/>
      <c r="K341" s="17"/>
      <c r="L341" s="17">
        <f t="shared" si="58"/>
        <v>0</v>
      </c>
      <c r="M341" s="17">
        <f t="shared" si="55"/>
        <v>0</v>
      </c>
      <c r="N341" s="122"/>
    </row>
    <row r="342" spans="1:504" ht="15" x14ac:dyDescent="0.25">
      <c r="A342" s="74" t="s">
        <v>138</v>
      </c>
      <c r="B342" s="36"/>
      <c r="C342" s="17"/>
      <c r="D342" s="17"/>
      <c r="E342" s="36"/>
      <c r="F342" s="17">
        <f t="shared" si="54"/>
        <v>0</v>
      </c>
      <c r="G342" s="35"/>
      <c r="H342" s="158"/>
      <c r="I342" s="18">
        <f t="shared" si="57"/>
        <v>0</v>
      </c>
      <c r="J342" s="17"/>
      <c r="K342" s="17"/>
      <c r="L342" s="17">
        <f t="shared" si="58"/>
        <v>0</v>
      </c>
      <c r="M342" s="17">
        <f t="shared" si="55"/>
        <v>0</v>
      </c>
      <c r="N342" s="122"/>
    </row>
    <row r="343" spans="1:504" ht="15" x14ac:dyDescent="0.25">
      <c r="A343" s="74" t="s">
        <v>151</v>
      </c>
      <c r="B343" s="36"/>
      <c r="C343" s="17"/>
      <c r="D343" s="17"/>
      <c r="E343" s="36"/>
      <c r="F343" s="17">
        <f t="shared" si="54"/>
        <v>0</v>
      </c>
      <c r="G343" s="35"/>
      <c r="H343" s="158"/>
      <c r="I343" s="18">
        <f t="shared" si="57"/>
        <v>0</v>
      </c>
      <c r="J343" s="17"/>
      <c r="K343" s="17"/>
      <c r="L343" s="17">
        <f t="shared" si="58"/>
        <v>0</v>
      </c>
      <c r="M343" s="17">
        <f t="shared" si="55"/>
        <v>0</v>
      </c>
      <c r="N343" s="122"/>
    </row>
    <row r="344" spans="1:504" ht="25.5" x14ac:dyDescent="0.25">
      <c r="A344" s="74" t="s">
        <v>148</v>
      </c>
      <c r="B344" s="17"/>
      <c r="C344" s="17"/>
      <c r="D344" s="17"/>
      <c r="E344" s="36"/>
      <c r="F344" s="17">
        <f t="shared" si="54"/>
        <v>0</v>
      </c>
      <c r="G344" s="35"/>
      <c r="H344" s="158"/>
      <c r="I344" s="18">
        <f t="shared" si="57"/>
        <v>0</v>
      </c>
      <c r="J344" s="17"/>
      <c r="K344" s="17"/>
      <c r="L344" s="17">
        <f t="shared" si="58"/>
        <v>0</v>
      </c>
      <c r="M344" s="17">
        <f t="shared" si="55"/>
        <v>0</v>
      </c>
      <c r="N344" s="122"/>
      <c r="O344" s="24"/>
      <c r="P344" s="24"/>
      <c r="Q344" s="24"/>
    </row>
    <row r="345" spans="1:504" ht="38.25" x14ac:dyDescent="0.25">
      <c r="A345" s="74" t="s">
        <v>147</v>
      </c>
      <c r="B345" s="17"/>
      <c r="C345" s="17"/>
      <c r="D345" s="17"/>
      <c r="E345" s="36"/>
      <c r="F345" s="17">
        <f t="shared" si="54"/>
        <v>0</v>
      </c>
      <c r="G345" s="35"/>
      <c r="H345" s="158"/>
      <c r="I345" s="18">
        <f t="shared" si="57"/>
        <v>0</v>
      </c>
      <c r="J345" s="17"/>
      <c r="K345" s="17"/>
      <c r="L345" s="17">
        <f t="shared" si="58"/>
        <v>0</v>
      </c>
      <c r="M345" s="17">
        <f t="shared" si="55"/>
        <v>0</v>
      </c>
      <c r="N345" s="122"/>
      <c r="O345" s="24"/>
      <c r="P345" s="24"/>
      <c r="Q345" s="24"/>
    </row>
    <row r="346" spans="1:504" ht="15" x14ac:dyDescent="0.25">
      <c r="A346" s="75" t="s">
        <v>137</v>
      </c>
      <c r="B346" s="76"/>
      <c r="C346" s="76"/>
      <c r="D346" s="76"/>
      <c r="E346" s="36"/>
      <c r="F346" s="17">
        <f t="shared" si="54"/>
        <v>0</v>
      </c>
      <c r="G346" s="35"/>
      <c r="H346" s="158"/>
      <c r="I346" s="18">
        <f t="shared" si="57"/>
        <v>0</v>
      </c>
      <c r="J346" s="76"/>
      <c r="K346" s="76"/>
      <c r="L346" s="76">
        <f t="shared" si="58"/>
        <v>0</v>
      </c>
      <c r="M346" s="76">
        <f t="shared" si="55"/>
        <v>0</v>
      </c>
      <c r="N346" s="122"/>
      <c r="O346" s="24"/>
      <c r="P346" s="24"/>
      <c r="Q346" s="24"/>
    </row>
    <row r="347" spans="1:504" s="28" customFormat="1" ht="15" x14ac:dyDescent="0.25">
      <c r="A347" s="75"/>
      <c r="B347" s="17"/>
      <c r="C347" s="17"/>
      <c r="D347" s="17"/>
      <c r="E347" s="36"/>
      <c r="F347" s="17">
        <f t="shared" si="54"/>
        <v>0</v>
      </c>
      <c r="G347" s="35"/>
      <c r="H347" s="158"/>
      <c r="I347" s="18">
        <f t="shared" si="57"/>
        <v>0</v>
      </c>
      <c r="J347" s="17"/>
      <c r="K347" s="17"/>
      <c r="L347" s="17">
        <f t="shared" si="58"/>
        <v>0</v>
      </c>
      <c r="M347" s="17">
        <f t="shared" si="55"/>
        <v>0</v>
      </c>
      <c r="N347" s="122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  <c r="CX347" s="24"/>
      <c r="CY347" s="24"/>
      <c r="CZ347" s="24"/>
      <c r="DA347" s="24"/>
      <c r="DB347" s="24"/>
      <c r="DC347" s="24"/>
      <c r="DD347" s="24"/>
      <c r="DE347" s="24"/>
      <c r="DF347" s="24"/>
      <c r="DG347" s="24"/>
      <c r="DH347" s="24"/>
      <c r="DI347" s="24"/>
      <c r="DJ347" s="24"/>
      <c r="DK347" s="24"/>
      <c r="DL347" s="24"/>
      <c r="DM347" s="24"/>
      <c r="DN347" s="24"/>
      <c r="DO347" s="24"/>
      <c r="DP347" s="24"/>
      <c r="DQ347" s="24"/>
      <c r="DR347" s="24"/>
      <c r="DS347" s="24"/>
      <c r="DT347" s="24"/>
      <c r="DU347" s="24"/>
      <c r="DV347" s="24"/>
      <c r="DW347" s="24"/>
      <c r="DX347" s="24"/>
      <c r="DY347" s="24"/>
      <c r="DZ347" s="24"/>
      <c r="EA347" s="24"/>
      <c r="EB347" s="24"/>
      <c r="EC347" s="24"/>
      <c r="ED347" s="24"/>
      <c r="EE347" s="24"/>
      <c r="EF347" s="24"/>
      <c r="EG347" s="24"/>
      <c r="EH347" s="24"/>
      <c r="EI347" s="24"/>
      <c r="EJ347" s="24"/>
      <c r="EK347" s="24"/>
      <c r="EL347" s="24"/>
      <c r="EM347" s="24"/>
      <c r="EN347" s="24"/>
      <c r="EO347" s="24"/>
      <c r="EP347" s="24"/>
      <c r="EQ347" s="24"/>
      <c r="ER347" s="24"/>
      <c r="ES347" s="24"/>
      <c r="ET347" s="24"/>
      <c r="EU347" s="24"/>
      <c r="EV347" s="24"/>
      <c r="EW347" s="24"/>
      <c r="EX347" s="24"/>
      <c r="EY347" s="24"/>
      <c r="EZ347" s="24"/>
      <c r="FA347" s="24"/>
      <c r="FB347" s="24"/>
      <c r="FC347" s="24"/>
      <c r="FD347" s="24"/>
      <c r="FE347" s="24"/>
      <c r="FF347" s="24"/>
      <c r="FG347" s="24"/>
      <c r="FH347" s="24"/>
      <c r="FI347" s="24"/>
      <c r="FJ347" s="24"/>
      <c r="FK347" s="24"/>
      <c r="FL347" s="24"/>
      <c r="FM347" s="24"/>
      <c r="FN347" s="24"/>
      <c r="FO347" s="24"/>
      <c r="FP347" s="24"/>
      <c r="FQ347" s="24"/>
      <c r="FR347" s="24"/>
      <c r="FS347" s="24"/>
      <c r="FT347" s="24"/>
      <c r="FU347" s="24"/>
      <c r="FV347" s="24"/>
      <c r="FW347" s="24"/>
      <c r="FX347" s="24"/>
      <c r="FY347" s="24"/>
      <c r="FZ347" s="24"/>
      <c r="GA347" s="24"/>
      <c r="GB347" s="24"/>
      <c r="GC347" s="24"/>
      <c r="GD347" s="24"/>
      <c r="GE347" s="24"/>
      <c r="GF347" s="24"/>
      <c r="GG347" s="24"/>
      <c r="GH347" s="24"/>
      <c r="GI347" s="24"/>
      <c r="GJ347" s="24"/>
      <c r="GK347" s="24"/>
      <c r="GL347" s="24"/>
      <c r="GM347" s="24"/>
      <c r="GN347" s="24"/>
      <c r="GO347" s="24"/>
      <c r="GP347" s="24"/>
      <c r="GQ347" s="24"/>
      <c r="GR347" s="24"/>
      <c r="GS347" s="24"/>
      <c r="GT347" s="24"/>
      <c r="GU347" s="24"/>
      <c r="GV347" s="24"/>
      <c r="GW347" s="24"/>
      <c r="GX347" s="24"/>
      <c r="GY347" s="24"/>
      <c r="GZ347" s="24"/>
      <c r="HA347" s="24"/>
      <c r="HB347" s="24"/>
      <c r="HC347" s="24"/>
      <c r="HD347" s="24"/>
      <c r="HE347" s="24"/>
      <c r="HF347" s="24"/>
      <c r="HG347" s="24"/>
      <c r="HH347" s="24"/>
      <c r="HI347" s="24"/>
      <c r="HJ347" s="24"/>
      <c r="HK347" s="24"/>
      <c r="HL347" s="24"/>
      <c r="HM347" s="24"/>
      <c r="HN347" s="24"/>
      <c r="HO347" s="24"/>
      <c r="HP347" s="24"/>
      <c r="HQ347" s="24"/>
      <c r="HR347" s="24"/>
      <c r="HS347" s="24"/>
      <c r="HT347" s="24"/>
      <c r="HU347" s="24"/>
      <c r="HV347" s="24"/>
      <c r="HW347" s="24"/>
      <c r="HX347" s="24"/>
      <c r="HY347" s="24"/>
      <c r="HZ347" s="24"/>
      <c r="IA347" s="24"/>
      <c r="IB347" s="24"/>
      <c r="IC347" s="24"/>
      <c r="ID347" s="24"/>
      <c r="IE347" s="24"/>
      <c r="IF347" s="24"/>
      <c r="IG347" s="24"/>
      <c r="IH347" s="24"/>
      <c r="II347" s="24"/>
      <c r="IJ347" s="24"/>
      <c r="IK347" s="24"/>
      <c r="IL347" s="24"/>
      <c r="IM347" s="24"/>
      <c r="IN347" s="24"/>
      <c r="IO347" s="24"/>
      <c r="IP347" s="24"/>
      <c r="IQ347" s="24"/>
      <c r="IR347" s="24"/>
      <c r="IS347" s="24"/>
      <c r="IT347" s="24"/>
      <c r="IU347" s="24"/>
      <c r="IV347" s="24"/>
      <c r="IW347" s="24"/>
      <c r="IX347" s="24"/>
      <c r="IY347" s="24"/>
      <c r="IZ347" s="24"/>
      <c r="JA347" s="24"/>
      <c r="JB347" s="24"/>
      <c r="JC347" s="24"/>
      <c r="JD347" s="24"/>
      <c r="JE347" s="24"/>
      <c r="JF347" s="24"/>
      <c r="JG347" s="24"/>
      <c r="JH347" s="24"/>
      <c r="JI347" s="24"/>
      <c r="JJ347" s="24"/>
      <c r="JK347" s="24"/>
      <c r="JL347" s="24"/>
      <c r="JM347" s="24"/>
      <c r="JN347" s="24"/>
      <c r="JO347" s="24"/>
      <c r="JP347" s="24"/>
      <c r="JQ347" s="24"/>
      <c r="JR347" s="24"/>
      <c r="JS347" s="24"/>
      <c r="JT347" s="24"/>
      <c r="JU347" s="24"/>
      <c r="JV347" s="24"/>
      <c r="JW347" s="24"/>
      <c r="JX347" s="24"/>
      <c r="JY347" s="24"/>
      <c r="JZ347" s="24"/>
      <c r="KA347" s="24"/>
      <c r="KB347" s="24"/>
      <c r="KC347" s="24"/>
      <c r="KD347" s="24"/>
      <c r="KE347" s="24"/>
      <c r="KF347" s="24"/>
      <c r="KG347" s="24"/>
      <c r="KH347" s="24"/>
      <c r="KI347" s="24"/>
      <c r="KJ347" s="24"/>
      <c r="KK347" s="24"/>
      <c r="KL347" s="24"/>
      <c r="KM347" s="24"/>
      <c r="KN347" s="24"/>
      <c r="KO347" s="24"/>
      <c r="KP347" s="24"/>
      <c r="KQ347" s="24"/>
      <c r="KR347" s="24"/>
      <c r="KS347" s="24"/>
      <c r="KT347" s="24"/>
      <c r="KU347" s="24"/>
      <c r="KV347" s="24"/>
      <c r="KW347" s="24"/>
      <c r="KX347" s="24"/>
      <c r="KY347" s="24"/>
      <c r="KZ347" s="24"/>
      <c r="LA347" s="24"/>
      <c r="LB347" s="24"/>
      <c r="LC347" s="24"/>
      <c r="LD347" s="24"/>
      <c r="LE347" s="24"/>
      <c r="LF347" s="24"/>
      <c r="LG347" s="24"/>
      <c r="LH347" s="24"/>
      <c r="LI347" s="24"/>
      <c r="LJ347" s="24"/>
      <c r="LK347" s="24"/>
      <c r="LL347" s="24"/>
      <c r="LM347" s="24"/>
      <c r="LN347" s="24"/>
      <c r="LO347" s="24"/>
      <c r="LP347" s="24"/>
      <c r="LQ347" s="24"/>
      <c r="LR347" s="24"/>
      <c r="LS347" s="24"/>
      <c r="LT347" s="24"/>
      <c r="LU347" s="24"/>
      <c r="LV347" s="24"/>
      <c r="LW347" s="24"/>
      <c r="LX347" s="24"/>
      <c r="LY347" s="24"/>
      <c r="LZ347" s="24"/>
      <c r="MA347" s="24"/>
      <c r="MB347" s="24"/>
      <c r="MC347" s="24"/>
      <c r="MD347" s="24"/>
      <c r="ME347" s="24"/>
      <c r="MF347" s="24"/>
      <c r="MG347" s="24"/>
      <c r="MH347" s="24"/>
      <c r="MI347" s="24"/>
      <c r="MJ347" s="24"/>
      <c r="MK347" s="24"/>
      <c r="ML347" s="24"/>
      <c r="MM347" s="24"/>
      <c r="MN347" s="24"/>
      <c r="MO347" s="24"/>
      <c r="MP347" s="24"/>
      <c r="MQ347" s="24"/>
      <c r="MR347" s="24"/>
      <c r="MS347" s="24"/>
      <c r="MT347" s="24"/>
      <c r="MU347" s="24"/>
      <c r="MV347" s="24"/>
      <c r="MW347" s="24"/>
      <c r="MX347" s="24"/>
      <c r="MY347" s="24"/>
      <c r="MZ347" s="24"/>
      <c r="NA347" s="24"/>
      <c r="NB347" s="24"/>
      <c r="NC347" s="24"/>
      <c r="ND347" s="24"/>
      <c r="NE347" s="24"/>
      <c r="NF347" s="24"/>
      <c r="NG347" s="24"/>
      <c r="NH347" s="24"/>
      <c r="NI347" s="24"/>
      <c r="NJ347" s="24"/>
      <c r="NK347" s="24"/>
      <c r="NL347" s="24"/>
      <c r="NM347" s="24"/>
      <c r="NN347" s="24"/>
      <c r="NO347" s="24"/>
      <c r="NP347" s="24"/>
      <c r="NQ347" s="24"/>
      <c r="NR347" s="24"/>
      <c r="NS347" s="24"/>
      <c r="NT347" s="24"/>
      <c r="NU347" s="24"/>
      <c r="NV347" s="24"/>
      <c r="NW347" s="24"/>
      <c r="NX347" s="24"/>
      <c r="NY347" s="24"/>
      <c r="NZ347" s="24"/>
      <c r="OA347" s="24"/>
      <c r="OB347" s="24"/>
      <c r="OC347" s="24"/>
      <c r="OD347" s="24"/>
      <c r="OE347" s="24"/>
      <c r="OF347" s="24"/>
      <c r="OG347" s="24"/>
      <c r="OH347" s="24"/>
      <c r="OI347" s="24"/>
      <c r="OJ347" s="24"/>
      <c r="OK347" s="24"/>
      <c r="OL347" s="24"/>
      <c r="OM347" s="24"/>
      <c r="ON347" s="24"/>
      <c r="OO347" s="24"/>
      <c r="OP347" s="24"/>
      <c r="OQ347" s="24"/>
      <c r="OR347" s="24"/>
      <c r="OS347" s="24"/>
      <c r="OT347" s="24"/>
      <c r="OU347" s="24"/>
      <c r="OV347" s="24"/>
      <c r="OW347" s="24"/>
      <c r="OX347" s="24"/>
      <c r="OY347" s="24"/>
      <c r="OZ347" s="24"/>
      <c r="PA347" s="24"/>
      <c r="PB347" s="24"/>
      <c r="PC347" s="24"/>
      <c r="PD347" s="24"/>
      <c r="PE347" s="24"/>
      <c r="PF347" s="24"/>
      <c r="PG347" s="24"/>
      <c r="PH347" s="24"/>
      <c r="PI347" s="24"/>
      <c r="PJ347" s="24"/>
      <c r="PK347" s="24"/>
      <c r="PL347" s="24"/>
      <c r="PM347" s="24"/>
      <c r="PN347" s="24"/>
      <c r="PO347" s="24"/>
      <c r="PP347" s="24"/>
      <c r="PQ347" s="24"/>
      <c r="PR347" s="24"/>
      <c r="PS347" s="24"/>
      <c r="PT347" s="24"/>
      <c r="PU347" s="24"/>
      <c r="PV347" s="24"/>
      <c r="PW347" s="24"/>
      <c r="PX347" s="24"/>
      <c r="PY347" s="24"/>
      <c r="PZ347" s="24"/>
      <c r="QA347" s="24"/>
      <c r="QB347" s="24"/>
      <c r="QC347" s="24"/>
      <c r="QD347" s="24"/>
      <c r="QE347" s="24"/>
      <c r="QF347" s="24"/>
      <c r="QG347" s="24"/>
      <c r="QH347" s="24"/>
      <c r="QI347" s="24"/>
      <c r="QJ347" s="24"/>
      <c r="QK347" s="24"/>
      <c r="QL347" s="24"/>
      <c r="QM347" s="24"/>
      <c r="QN347" s="24"/>
      <c r="QO347" s="24"/>
      <c r="QP347" s="24"/>
      <c r="QQ347" s="24"/>
      <c r="QR347" s="24"/>
      <c r="QS347" s="24"/>
      <c r="QT347" s="24"/>
      <c r="QU347" s="24"/>
      <c r="QV347" s="24"/>
      <c r="QW347" s="24"/>
      <c r="QX347" s="24"/>
      <c r="QY347" s="24"/>
      <c r="QZ347" s="24"/>
      <c r="RA347" s="24"/>
      <c r="RB347" s="24"/>
      <c r="RC347" s="24"/>
      <c r="RD347" s="24"/>
      <c r="RE347" s="24"/>
      <c r="RF347" s="24"/>
      <c r="RG347" s="24"/>
      <c r="RH347" s="24"/>
      <c r="RI347" s="24"/>
      <c r="RJ347" s="24"/>
      <c r="RK347" s="24"/>
      <c r="RL347" s="24"/>
      <c r="RM347" s="24"/>
      <c r="RN347" s="24"/>
      <c r="RO347" s="24"/>
      <c r="RP347" s="24"/>
      <c r="RQ347" s="24"/>
      <c r="RR347" s="24"/>
      <c r="RS347" s="24"/>
      <c r="RT347" s="24"/>
      <c r="RU347" s="24"/>
      <c r="RV347" s="24"/>
      <c r="RW347" s="24"/>
      <c r="RX347" s="24"/>
      <c r="RY347" s="24"/>
      <c r="RZ347" s="24"/>
      <c r="SA347" s="24"/>
      <c r="SB347" s="24"/>
      <c r="SC347" s="24"/>
      <c r="SD347" s="24"/>
      <c r="SE347" s="24"/>
      <c r="SF347" s="24"/>
      <c r="SG347" s="24"/>
      <c r="SH347" s="24"/>
      <c r="SI347" s="24"/>
      <c r="SJ347" s="24"/>
    </row>
    <row r="348" spans="1:504" s="28" customFormat="1" ht="15" x14ac:dyDescent="0.25">
      <c r="A348" s="73"/>
      <c r="B348" s="17"/>
      <c r="C348" s="17"/>
      <c r="D348" s="17"/>
      <c r="E348" s="40"/>
      <c r="F348" s="17">
        <f t="shared" si="54"/>
        <v>0</v>
      </c>
      <c r="G348" s="35"/>
      <c r="H348" s="158"/>
      <c r="I348" s="18">
        <f t="shared" si="57"/>
        <v>0</v>
      </c>
      <c r="J348" s="17"/>
      <c r="K348" s="17"/>
      <c r="L348" s="17">
        <f t="shared" si="58"/>
        <v>0</v>
      </c>
      <c r="M348" s="17">
        <f t="shared" si="55"/>
        <v>0</v>
      </c>
      <c r="N348" s="122"/>
      <c r="O348" s="4"/>
      <c r="P348" s="4"/>
      <c r="Q348" s="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  <c r="DE348" s="24"/>
      <c r="DF348" s="24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  <c r="DT348" s="24"/>
      <c r="DU348" s="24"/>
      <c r="DV348" s="24"/>
      <c r="DW348" s="24"/>
      <c r="DX348" s="24"/>
      <c r="DY348" s="24"/>
      <c r="DZ348" s="24"/>
      <c r="EA348" s="24"/>
      <c r="EB348" s="24"/>
      <c r="EC348" s="24"/>
      <c r="ED348" s="24"/>
      <c r="EE348" s="24"/>
      <c r="EF348" s="24"/>
      <c r="EG348" s="24"/>
      <c r="EH348" s="24"/>
      <c r="EI348" s="24"/>
      <c r="EJ348" s="24"/>
      <c r="EK348" s="24"/>
      <c r="EL348" s="24"/>
      <c r="EM348" s="24"/>
      <c r="EN348" s="24"/>
      <c r="EO348" s="24"/>
      <c r="EP348" s="24"/>
      <c r="EQ348" s="24"/>
      <c r="ER348" s="24"/>
      <c r="ES348" s="24"/>
      <c r="ET348" s="24"/>
      <c r="EU348" s="24"/>
      <c r="EV348" s="24"/>
      <c r="EW348" s="24"/>
      <c r="EX348" s="24"/>
      <c r="EY348" s="24"/>
      <c r="EZ348" s="24"/>
      <c r="FA348" s="24"/>
      <c r="FB348" s="24"/>
      <c r="FC348" s="24"/>
      <c r="FD348" s="24"/>
      <c r="FE348" s="24"/>
      <c r="FF348" s="24"/>
      <c r="FG348" s="24"/>
      <c r="FH348" s="24"/>
      <c r="FI348" s="24"/>
      <c r="FJ348" s="24"/>
      <c r="FK348" s="24"/>
      <c r="FL348" s="24"/>
      <c r="FM348" s="24"/>
      <c r="FN348" s="24"/>
      <c r="FO348" s="24"/>
      <c r="FP348" s="24"/>
      <c r="FQ348" s="24"/>
      <c r="FR348" s="24"/>
      <c r="FS348" s="24"/>
      <c r="FT348" s="24"/>
      <c r="FU348" s="24"/>
      <c r="FV348" s="24"/>
      <c r="FW348" s="24"/>
      <c r="FX348" s="24"/>
      <c r="FY348" s="24"/>
      <c r="FZ348" s="24"/>
      <c r="GA348" s="24"/>
      <c r="GB348" s="24"/>
      <c r="GC348" s="24"/>
      <c r="GD348" s="24"/>
      <c r="GE348" s="24"/>
      <c r="GF348" s="24"/>
      <c r="GG348" s="24"/>
      <c r="GH348" s="24"/>
      <c r="GI348" s="24"/>
      <c r="GJ348" s="24"/>
      <c r="GK348" s="24"/>
      <c r="GL348" s="24"/>
      <c r="GM348" s="24"/>
      <c r="GN348" s="24"/>
      <c r="GO348" s="24"/>
      <c r="GP348" s="24"/>
      <c r="GQ348" s="24"/>
      <c r="GR348" s="24"/>
      <c r="GS348" s="24"/>
      <c r="GT348" s="24"/>
      <c r="GU348" s="24"/>
      <c r="GV348" s="24"/>
      <c r="GW348" s="24"/>
      <c r="GX348" s="24"/>
      <c r="GY348" s="24"/>
      <c r="GZ348" s="24"/>
      <c r="HA348" s="24"/>
      <c r="HB348" s="24"/>
      <c r="HC348" s="24"/>
      <c r="HD348" s="24"/>
      <c r="HE348" s="24"/>
      <c r="HF348" s="24"/>
      <c r="HG348" s="24"/>
      <c r="HH348" s="24"/>
      <c r="HI348" s="24"/>
      <c r="HJ348" s="24"/>
      <c r="HK348" s="24"/>
      <c r="HL348" s="24"/>
      <c r="HM348" s="24"/>
      <c r="HN348" s="24"/>
      <c r="HO348" s="24"/>
      <c r="HP348" s="24"/>
      <c r="HQ348" s="24"/>
      <c r="HR348" s="24"/>
      <c r="HS348" s="24"/>
      <c r="HT348" s="24"/>
      <c r="HU348" s="24"/>
      <c r="HV348" s="24"/>
      <c r="HW348" s="24"/>
      <c r="HX348" s="24"/>
      <c r="HY348" s="24"/>
      <c r="HZ348" s="24"/>
      <c r="IA348" s="24"/>
      <c r="IB348" s="24"/>
      <c r="IC348" s="24"/>
      <c r="ID348" s="24"/>
      <c r="IE348" s="24"/>
      <c r="IF348" s="24"/>
      <c r="IG348" s="24"/>
      <c r="IH348" s="24"/>
      <c r="II348" s="24"/>
      <c r="IJ348" s="24"/>
      <c r="IK348" s="24"/>
      <c r="IL348" s="24"/>
      <c r="IM348" s="24"/>
      <c r="IN348" s="24"/>
      <c r="IO348" s="24"/>
      <c r="IP348" s="24"/>
      <c r="IQ348" s="24"/>
      <c r="IR348" s="24"/>
      <c r="IS348" s="24"/>
      <c r="IT348" s="24"/>
      <c r="IU348" s="24"/>
      <c r="IV348" s="24"/>
      <c r="IW348" s="24"/>
      <c r="IX348" s="24"/>
      <c r="IY348" s="24"/>
      <c r="IZ348" s="24"/>
      <c r="JA348" s="24"/>
      <c r="JB348" s="24"/>
      <c r="JC348" s="24"/>
      <c r="JD348" s="24"/>
      <c r="JE348" s="24"/>
      <c r="JF348" s="24"/>
      <c r="JG348" s="24"/>
      <c r="JH348" s="24"/>
      <c r="JI348" s="24"/>
      <c r="JJ348" s="24"/>
      <c r="JK348" s="24"/>
      <c r="JL348" s="24"/>
      <c r="JM348" s="24"/>
      <c r="JN348" s="24"/>
      <c r="JO348" s="24"/>
      <c r="JP348" s="24"/>
      <c r="JQ348" s="24"/>
      <c r="JR348" s="24"/>
      <c r="JS348" s="24"/>
      <c r="JT348" s="24"/>
      <c r="JU348" s="24"/>
      <c r="JV348" s="24"/>
      <c r="JW348" s="24"/>
      <c r="JX348" s="24"/>
      <c r="JY348" s="24"/>
      <c r="JZ348" s="24"/>
      <c r="KA348" s="24"/>
      <c r="KB348" s="24"/>
      <c r="KC348" s="24"/>
      <c r="KD348" s="24"/>
      <c r="KE348" s="24"/>
      <c r="KF348" s="24"/>
      <c r="KG348" s="24"/>
      <c r="KH348" s="24"/>
      <c r="KI348" s="24"/>
      <c r="KJ348" s="24"/>
      <c r="KK348" s="24"/>
      <c r="KL348" s="24"/>
      <c r="KM348" s="24"/>
      <c r="KN348" s="24"/>
      <c r="KO348" s="24"/>
      <c r="KP348" s="24"/>
      <c r="KQ348" s="24"/>
      <c r="KR348" s="24"/>
      <c r="KS348" s="24"/>
      <c r="KT348" s="24"/>
      <c r="KU348" s="24"/>
      <c r="KV348" s="24"/>
      <c r="KW348" s="24"/>
      <c r="KX348" s="24"/>
      <c r="KY348" s="24"/>
      <c r="KZ348" s="24"/>
      <c r="LA348" s="24"/>
      <c r="LB348" s="24"/>
      <c r="LC348" s="24"/>
      <c r="LD348" s="24"/>
      <c r="LE348" s="24"/>
      <c r="LF348" s="24"/>
      <c r="LG348" s="24"/>
      <c r="LH348" s="24"/>
      <c r="LI348" s="24"/>
      <c r="LJ348" s="24"/>
      <c r="LK348" s="24"/>
      <c r="LL348" s="24"/>
      <c r="LM348" s="24"/>
      <c r="LN348" s="24"/>
      <c r="LO348" s="24"/>
      <c r="LP348" s="24"/>
      <c r="LQ348" s="24"/>
      <c r="LR348" s="24"/>
      <c r="LS348" s="24"/>
      <c r="LT348" s="24"/>
      <c r="LU348" s="24"/>
      <c r="LV348" s="24"/>
      <c r="LW348" s="24"/>
      <c r="LX348" s="24"/>
      <c r="LY348" s="24"/>
      <c r="LZ348" s="24"/>
      <c r="MA348" s="24"/>
      <c r="MB348" s="24"/>
      <c r="MC348" s="24"/>
      <c r="MD348" s="24"/>
      <c r="ME348" s="24"/>
      <c r="MF348" s="24"/>
      <c r="MG348" s="24"/>
      <c r="MH348" s="24"/>
      <c r="MI348" s="24"/>
      <c r="MJ348" s="24"/>
      <c r="MK348" s="24"/>
      <c r="ML348" s="24"/>
      <c r="MM348" s="24"/>
      <c r="MN348" s="24"/>
      <c r="MO348" s="24"/>
      <c r="MP348" s="24"/>
      <c r="MQ348" s="24"/>
      <c r="MR348" s="24"/>
      <c r="MS348" s="24"/>
      <c r="MT348" s="24"/>
      <c r="MU348" s="24"/>
      <c r="MV348" s="24"/>
      <c r="MW348" s="24"/>
      <c r="MX348" s="24"/>
      <c r="MY348" s="24"/>
      <c r="MZ348" s="24"/>
      <c r="NA348" s="24"/>
      <c r="NB348" s="24"/>
      <c r="NC348" s="24"/>
      <c r="ND348" s="24"/>
      <c r="NE348" s="24"/>
      <c r="NF348" s="24"/>
      <c r="NG348" s="24"/>
      <c r="NH348" s="24"/>
      <c r="NI348" s="24"/>
      <c r="NJ348" s="24"/>
      <c r="NK348" s="24"/>
      <c r="NL348" s="24"/>
      <c r="NM348" s="24"/>
      <c r="NN348" s="24"/>
      <c r="NO348" s="24"/>
      <c r="NP348" s="24"/>
      <c r="NQ348" s="24"/>
      <c r="NR348" s="24"/>
      <c r="NS348" s="24"/>
      <c r="NT348" s="24"/>
      <c r="NU348" s="24"/>
      <c r="NV348" s="24"/>
      <c r="NW348" s="24"/>
      <c r="NX348" s="24"/>
      <c r="NY348" s="24"/>
      <c r="NZ348" s="24"/>
      <c r="OA348" s="24"/>
      <c r="OB348" s="24"/>
      <c r="OC348" s="24"/>
      <c r="OD348" s="24"/>
      <c r="OE348" s="24"/>
      <c r="OF348" s="24"/>
      <c r="OG348" s="24"/>
      <c r="OH348" s="24"/>
      <c r="OI348" s="24"/>
      <c r="OJ348" s="24"/>
      <c r="OK348" s="24"/>
      <c r="OL348" s="24"/>
      <c r="OM348" s="24"/>
      <c r="ON348" s="24"/>
      <c r="OO348" s="24"/>
      <c r="OP348" s="24"/>
      <c r="OQ348" s="24"/>
      <c r="OR348" s="24"/>
      <c r="OS348" s="24"/>
      <c r="OT348" s="24"/>
      <c r="OU348" s="24"/>
      <c r="OV348" s="24"/>
      <c r="OW348" s="24"/>
      <c r="OX348" s="24"/>
      <c r="OY348" s="24"/>
      <c r="OZ348" s="24"/>
      <c r="PA348" s="24"/>
      <c r="PB348" s="24"/>
      <c r="PC348" s="24"/>
      <c r="PD348" s="24"/>
      <c r="PE348" s="24"/>
      <c r="PF348" s="24"/>
      <c r="PG348" s="24"/>
      <c r="PH348" s="24"/>
      <c r="PI348" s="24"/>
      <c r="PJ348" s="24"/>
      <c r="PK348" s="24"/>
      <c r="PL348" s="24"/>
      <c r="PM348" s="24"/>
      <c r="PN348" s="24"/>
      <c r="PO348" s="24"/>
      <c r="PP348" s="24"/>
      <c r="PQ348" s="24"/>
      <c r="PR348" s="24"/>
      <c r="PS348" s="24"/>
      <c r="PT348" s="24"/>
      <c r="PU348" s="24"/>
      <c r="PV348" s="24"/>
      <c r="PW348" s="24"/>
      <c r="PX348" s="24"/>
      <c r="PY348" s="24"/>
      <c r="PZ348" s="24"/>
      <c r="QA348" s="24"/>
      <c r="QB348" s="24"/>
      <c r="QC348" s="24"/>
      <c r="QD348" s="24"/>
      <c r="QE348" s="24"/>
      <c r="QF348" s="24"/>
      <c r="QG348" s="24"/>
      <c r="QH348" s="24"/>
      <c r="QI348" s="24"/>
      <c r="QJ348" s="24"/>
      <c r="QK348" s="24"/>
      <c r="QL348" s="24"/>
      <c r="QM348" s="24"/>
      <c r="QN348" s="24"/>
      <c r="QO348" s="24"/>
      <c r="QP348" s="24"/>
      <c r="QQ348" s="24"/>
      <c r="QR348" s="24"/>
      <c r="QS348" s="24"/>
      <c r="QT348" s="24"/>
      <c r="QU348" s="24"/>
      <c r="QV348" s="24"/>
      <c r="QW348" s="24"/>
      <c r="QX348" s="24"/>
      <c r="QY348" s="24"/>
      <c r="QZ348" s="24"/>
      <c r="RA348" s="24"/>
      <c r="RB348" s="24"/>
      <c r="RC348" s="24"/>
      <c r="RD348" s="24"/>
      <c r="RE348" s="24"/>
      <c r="RF348" s="24"/>
      <c r="RG348" s="24"/>
      <c r="RH348" s="24"/>
      <c r="RI348" s="24"/>
      <c r="RJ348" s="24"/>
      <c r="RK348" s="24"/>
      <c r="RL348" s="24"/>
      <c r="RM348" s="24"/>
      <c r="RN348" s="24"/>
      <c r="RO348" s="24"/>
      <c r="RP348" s="24"/>
      <c r="RQ348" s="24"/>
      <c r="RR348" s="24"/>
      <c r="RS348" s="24"/>
      <c r="RT348" s="24"/>
      <c r="RU348" s="24"/>
      <c r="RV348" s="24"/>
      <c r="RW348" s="24"/>
      <c r="RX348" s="24"/>
      <c r="RY348" s="24"/>
      <c r="RZ348" s="24"/>
      <c r="SA348" s="24"/>
      <c r="SB348" s="24"/>
      <c r="SC348" s="24"/>
      <c r="SD348" s="24"/>
      <c r="SE348" s="24"/>
      <c r="SF348" s="24"/>
      <c r="SG348" s="24"/>
      <c r="SH348" s="24"/>
      <c r="SI348" s="24"/>
      <c r="SJ348" s="24"/>
    </row>
    <row r="349" spans="1:504" s="28" customFormat="1" ht="15" x14ac:dyDescent="0.25">
      <c r="A349" s="73"/>
      <c r="B349" s="17"/>
      <c r="C349" s="17"/>
      <c r="D349" s="17"/>
      <c r="E349" s="40"/>
      <c r="F349" s="17">
        <f t="shared" si="54"/>
        <v>0</v>
      </c>
      <c r="G349" s="17"/>
      <c r="H349" s="18"/>
      <c r="I349" s="18">
        <f t="shared" si="57"/>
        <v>0</v>
      </c>
      <c r="J349" s="17"/>
      <c r="K349" s="17"/>
      <c r="L349" s="17">
        <f t="shared" si="58"/>
        <v>0</v>
      </c>
      <c r="M349" s="17">
        <f t="shared" si="55"/>
        <v>0</v>
      </c>
      <c r="N349" s="122"/>
      <c r="O349" s="4"/>
      <c r="P349" s="4"/>
      <c r="Q349" s="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  <c r="DE349" s="24"/>
      <c r="DF349" s="24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  <c r="DT349" s="24"/>
      <c r="DU349" s="24"/>
      <c r="DV349" s="24"/>
      <c r="DW349" s="24"/>
      <c r="DX349" s="24"/>
      <c r="DY349" s="24"/>
      <c r="DZ349" s="24"/>
      <c r="EA349" s="24"/>
      <c r="EB349" s="24"/>
      <c r="EC349" s="24"/>
      <c r="ED349" s="24"/>
      <c r="EE349" s="24"/>
      <c r="EF349" s="24"/>
      <c r="EG349" s="24"/>
      <c r="EH349" s="24"/>
      <c r="EI349" s="24"/>
      <c r="EJ349" s="24"/>
      <c r="EK349" s="24"/>
      <c r="EL349" s="24"/>
      <c r="EM349" s="24"/>
      <c r="EN349" s="24"/>
      <c r="EO349" s="24"/>
      <c r="EP349" s="24"/>
      <c r="EQ349" s="24"/>
      <c r="ER349" s="24"/>
      <c r="ES349" s="24"/>
      <c r="ET349" s="24"/>
      <c r="EU349" s="24"/>
      <c r="EV349" s="24"/>
      <c r="EW349" s="24"/>
      <c r="EX349" s="24"/>
      <c r="EY349" s="24"/>
      <c r="EZ349" s="24"/>
      <c r="FA349" s="24"/>
      <c r="FB349" s="24"/>
      <c r="FC349" s="24"/>
      <c r="FD349" s="24"/>
      <c r="FE349" s="24"/>
      <c r="FF349" s="24"/>
      <c r="FG349" s="24"/>
      <c r="FH349" s="24"/>
      <c r="FI349" s="24"/>
      <c r="FJ349" s="24"/>
      <c r="FK349" s="24"/>
      <c r="FL349" s="24"/>
      <c r="FM349" s="24"/>
      <c r="FN349" s="24"/>
      <c r="FO349" s="24"/>
      <c r="FP349" s="24"/>
      <c r="FQ349" s="24"/>
      <c r="FR349" s="24"/>
      <c r="FS349" s="24"/>
      <c r="FT349" s="24"/>
      <c r="FU349" s="24"/>
      <c r="FV349" s="24"/>
      <c r="FW349" s="24"/>
      <c r="FX349" s="24"/>
      <c r="FY349" s="24"/>
      <c r="FZ349" s="24"/>
      <c r="GA349" s="24"/>
      <c r="GB349" s="24"/>
      <c r="GC349" s="24"/>
      <c r="GD349" s="24"/>
      <c r="GE349" s="24"/>
      <c r="GF349" s="24"/>
      <c r="GG349" s="24"/>
      <c r="GH349" s="24"/>
      <c r="GI349" s="24"/>
      <c r="GJ349" s="24"/>
      <c r="GK349" s="24"/>
      <c r="GL349" s="24"/>
      <c r="GM349" s="24"/>
      <c r="GN349" s="24"/>
      <c r="GO349" s="24"/>
      <c r="GP349" s="24"/>
      <c r="GQ349" s="24"/>
      <c r="GR349" s="24"/>
      <c r="GS349" s="24"/>
      <c r="GT349" s="24"/>
      <c r="GU349" s="24"/>
      <c r="GV349" s="24"/>
      <c r="GW349" s="24"/>
      <c r="GX349" s="24"/>
      <c r="GY349" s="24"/>
      <c r="GZ349" s="24"/>
      <c r="HA349" s="24"/>
      <c r="HB349" s="24"/>
      <c r="HC349" s="24"/>
      <c r="HD349" s="24"/>
      <c r="HE349" s="24"/>
      <c r="HF349" s="24"/>
      <c r="HG349" s="24"/>
      <c r="HH349" s="24"/>
      <c r="HI349" s="24"/>
      <c r="HJ349" s="24"/>
      <c r="HK349" s="24"/>
      <c r="HL349" s="24"/>
      <c r="HM349" s="24"/>
      <c r="HN349" s="24"/>
      <c r="HO349" s="24"/>
      <c r="HP349" s="24"/>
      <c r="HQ349" s="24"/>
      <c r="HR349" s="24"/>
      <c r="HS349" s="24"/>
      <c r="HT349" s="24"/>
      <c r="HU349" s="24"/>
      <c r="HV349" s="24"/>
      <c r="HW349" s="24"/>
      <c r="HX349" s="24"/>
      <c r="HY349" s="24"/>
      <c r="HZ349" s="24"/>
      <c r="IA349" s="24"/>
      <c r="IB349" s="24"/>
      <c r="IC349" s="24"/>
      <c r="ID349" s="24"/>
      <c r="IE349" s="24"/>
      <c r="IF349" s="24"/>
      <c r="IG349" s="24"/>
      <c r="IH349" s="24"/>
      <c r="II349" s="24"/>
      <c r="IJ349" s="24"/>
      <c r="IK349" s="24"/>
      <c r="IL349" s="24"/>
      <c r="IM349" s="24"/>
      <c r="IN349" s="24"/>
      <c r="IO349" s="24"/>
      <c r="IP349" s="24"/>
      <c r="IQ349" s="24"/>
      <c r="IR349" s="24"/>
      <c r="IS349" s="24"/>
      <c r="IT349" s="24"/>
      <c r="IU349" s="24"/>
      <c r="IV349" s="24"/>
      <c r="IW349" s="24"/>
      <c r="IX349" s="24"/>
      <c r="IY349" s="24"/>
      <c r="IZ349" s="24"/>
      <c r="JA349" s="24"/>
      <c r="JB349" s="24"/>
      <c r="JC349" s="24"/>
      <c r="JD349" s="24"/>
      <c r="JE349" s="24"/>
      <c r="JF349" s="24"/>
      <c r="JG349" s="24"/>
      <c r="JH349" s="24"/>
      <c r="JI349" s="24"/>
      <c r="JJ349" s="24"/>
      <c r="JK349" s="24"/>
      <c r="JL349" s="24"/>
      <c r="JM349" s="24"/>
      <c r="JN349" s="24"/>
      <c r="JO349" s="24"/>
      <c r="JP349" s="24"/>
      <c r="JQ349" s="24"/>
      <c r="JR349" s="24"/>
      <c r="JS349" s="24"/>
      <c r="JT349" s="24"/>
      <c r="JU349" s="24"/>
      <c r="JV349" s="24"/>
      <c r="JW349" s="24"/>
      <c r="JX349" s="24"/>
      <c r="JY349" s="24"/>
      <c r="JZ349" s="24"/>
      <c r="KA349" s="24"/>
      <c r="KB349" s="24"/>
      <c r="KC349" s="24"/>
      <c r="KD349" s="24"/>
      <c r="KE349" s="24"/>
      <c r="KF349" s="24"/>
      <c r="KG349" s="24"/>
      <c r="KH349" s="24"/>
      <c r="KI349" s="24"/>
      <c r="KJ349" s="24"/>
      <c r="KK349" s="24"/>
      <c r="KL349" s="24"/>
      <c r="KM349" s="24"/>
      <c r="KN349" s="24"/>
      <c r="KO349" s="24"/>
      <c r="KP349" s="24"/>
      <c r="KQ349" s="24"/>
      <c r="KR349" s="24"/>
      <c r="KS349" s="24"/>
      <c r="KT349" s="24"/>
      <c r="KU349" s="24"/>
      <c r="KV349" s="24"/>
      <c r="KW349" s="24"/>
      <c r="KX349" s="24"/>
      <c r="KY349" s="24"/>
      <c r="KZ349" s="24"/>
      <c r="LA349" s="24"/>
      <c r="LB349" s="24"/>
      <c r="LC349" s="24"/>
      <c r="LD349" s="24"/>
      <c r="LE349" s="24"/>
      <c r="LF349" s="24"/>
      <c r="LG349" s="24"/>
      <c r="LH349" s="24"/>
      <c r="LI349" s="24"/>
      <c r="LJ349" s="24"/>
      <c r="LK349" s="24"/>
      <c r="LL349" s="24"/>
      <c r="LM349" s="24"/>
      <c r="LN349" s="24"/>
      <c r="LO349" s="24"/>
      <c r="LP349" s="24"/>
      <c r="LQ349" s="24"/>
      <c r="LR349" s="24"/>
      <c r="LS349" s="24"/>
      <c r="LT349" s="24"/>
      <c r="LU349" s="24"/>
      <c r="LV349" s="24"/>
      <c r="LW349" s="24"/>
      <c r="LX349" s="24"/>
      <c r="LY349" s="24"/>
      <c r="LZ349" s="24"/>
      <c r="MA349" s="24"/>
      <c r="MB349" s="24"/>
      <c r="MC349" s="24"/>
      <c r="MD349" s="24"/>
      <c r="ME349" s="24"/>
      <c r="MF349" s="24"/>
      <c r="MG349" s="24"/>
      <c r="MH349" s="24"/>
      <c r="MI349" s="24"/>
      <c r="MJ349" s="24"/>
      <c r="MK349" s="24"/>
      <c r="ML349" s="24"/>
      <c r="MM349" s="24"/>
      <c r="MN349" s="24"/>
      <c r="MO349" s="24"/>
      <c r="MP349" s="24"/>
      <c r="MQ349" s="24"/>
      <c r="MR349" s="24"/>
      <c r="MS349" s="24"/>
      <c r="MT349" s="24"/>
      <c r="MU349" s="24"/>
      <c r="MV349" s="24"/>
      <c r="MW349" s="24"/>
      <c r="MX349" s="24"/>
      <c r="MY349" s="24"/>
      <c r="MZ349" s="24"/>
      <c r="NA349" s="24"/>
      <c r="NB349" s="24"/>
      <c r="NC349" s="24"/>
      <c r="ND349" s="24"/>
      <c r="NE349" s="24"/>
      <c r="NF349" s="24"/>
      <c r="NG349" s="24"/>
      <c r="NH349" s="24"/>
      <c r="NI349" s="24"/>
      <c r="NJ349" s="24"/>
      <c r="NK349" s="24"/>
      <c r="NL349" s="24"/>
      <c r="NM349" s="24"/>
      <c r="NN349" s="24"/>
      <c r="NO349" s="24"/>
      <c r="NP349" s="24"/>
      <c r="NQ349" s="24"/>
      <c r="NR349" s="24"/>
      <c r="NS349" s="24"/>
      <c r="NT349" s="24"/>
      <c r="NU349" s="24"/>
      <c r="NV349" s="24"/>
      <c r="NW349" s="24"/>
      <c r="NX349" s="24"/>
      <c r="NY349" s="24"/>
      <c r="NZ349" s="24"/>
      <c r="OA349" s="24"/>
      <c r="OB349" s="24"/>
      <c r="OC349" s="24"/>
      <c r="OD349" s="24"/>
      <c r="OE349" s="24"/>
      <c r="OF349" s="24"/>
      <c r="OG349" s="24"/>
      <c r="OH349" s="24"/>
      <c r="OI349" s="24"/>
      <c r="OJ349" s="24"/>
      <c r="OK349" s="24"/>
      <c r="OL349" s="24"/>
      <c r="OM349" s="24"/>
      <c r="ON349" s="24"/>
      <c r="OO349" s="24"/>
      <c r="OP349" s="24"/>
      <c r="OQ349" s="24"/>
      <c r="OR349" s="24"/>
      <c r="OS349" s="24"/>
      <c r="OT349" s="24"/>
      <c r="OU349" s="24"/>
      <c r="OV349" s="24"/>
      <c r="OW349" s="24"/>
      <c r="OX349" s="24"/>
      <c r="OY349" s="24"/>
      <c r="OZ349" s="24"/>
      <c r="PA349" s="24"/>
      <c r="PB349" s="24"/>
      <c r="PC349" s="24"/>
      <c r="PD349" s="24"/>
      <c r="PE349" s="24"/>
      <c r="PF349" s="24"/>
      <c r="PG349" s="24"/>
      <c r="PH349" s="24"/>
      <c r="PI349" s="24"/>
      <c r="PJ349" s="24"/>
      <c r="PK349" s="24"/>
      <c r="PL349" s="24"/>
      <c r="PM349" s="24"/>
      <c r="PN349" s="24"/>
      <c r="PO349" s="24"/>
      <c r="PP349" s="24"/>
      <c r="PQ349" s="24"/>
      <c r="PR349" s="24"/>
      <c r="PS349" s="24"/>
      <c r="PT349" s="24"/>
      <c r="PU349" s="24"/>
      <c r="PV349" s="24"/>
      <c r="PW349" s="24"/>
      <c r="PX349" s="24"/>
      <c r="PY349" s="24"/>
      <c r="PZ349" s="24"/>
      <c r="QA349" s="24"/>
      <c r="QB349" s="24"/>
      <c r="QC349" s="24"/>
      <c r="QD349" s="24"/>
      <c r="QE349" s="24"/>
      <c r="QF349" s="24"/>
      <c r="QG349" s="24"/>
      <c r="QH349" s="24"/>
      <c r="QI349" s="24"/>
      <c r="QJ349" s="24"/>
      <c r="QK349" s="24"/>
      <c r="QL349" s="24"/>
      <c r="QM349" s="24"/>
      <c r="QN349" s="24"/>
      <c r="QO349" s="24"/>
      <c r="QP349" s="24"/>
      <c r="QQ349" s="24"/>
      <c r="QR349" s="24"/>
      <c r="QS349" s="24"/>
      <c r="QT349" s="24"/>
      <c r="QU349" s="24"/>
      <c r="QV349" s="24"/>
      <c r="QW349" s="24"/>
      <c r="QX349" s="24"/>
      <c r="QY349" s="24"/>
      <c r="QZ349" s="24"/>
      <c r="RA349" s="24"/>
      <c r="RB349" s="24"/>
      <c r="RC349" s="24"/>
      <c r="RD349" s="24"/>
      <c r="RE349" s="24"/>
      <c r="RF349" s="24"/>
      <c r="RG349" s="24"/>
      <c r="RH349" s="24"/>
      <c r="RI349" s="24"/>
      <c r="RJ349" s="24"/>
      <c r="RK349" s="24"/>
      <c r="RL349" s="24"/>
      <c r="RM349" s="24"/>
      <c r="RN349" s="24"/>
      <c r="RO349" s="24"/>
      <c r="RP349" s="24"/>
      <c r="RQ349" s="24"/>
      <c r="RR349" s="24"/>
      <c r="RS349" s="24"/>
      <c r="RT349" s="24"/>
      <c r="RU349" s="24"/>
      <c r="RV349" s="24"/>
      <c r="RW349" s="24"/>
      <c r="RX349" s="24"/>
      <c r="RY349" s="24"/>
      <c r="RZ349" s="24"/>
      <c r="SA349" s="24"/>
      <c r="SB349" s="24"/>
      <c r="SC349" s="24"/>
      <c r="SD349" s="24"/>
      <c r="SE349" s="24"/>
      <c r="SF349" s="24"/>
      <c r="SG349" s="24"/>
      <c r="SH349" s="24"/>
      <c r="SI349" s="24"/>
      <c r="SJ349" s="24"/>
    </row>
    <row r="350" spans="1:504" s="28" customFormat="1" ht="15" x14ac:dyDescent="0.25">
      <c r="A350" s="73"/>
      <c r="B350" s="17"/>
      <c r="C350" s="17"/>
      <c r="D350" s="17"/>
      <c r="E350" s="40"/>
      <c r="F350" s="17">
        <f t="shared" si="54"/>
        <v>0</v>
      </c>
      <c r="G350" s="17"/>
      <c r="H350" s="18"/>
      <c r="I350" s="18">
        <f t="shared" si="57"/>
        <v>0</v>
      </c>
      <c r="J350" s="17"/>
      <c r="K350" s="17"/>
      <c r="L350" s="17">
        <f t="shared" si="58"/>
        <v>0</v>
      </c>
      <c r="M350" s="17">
        <f t="shared" si="55"/>
        <v>0</v>
      </c>
      <c r="N350" s="122"/>
      <c r="O350" s="4"/>
      <c r="P350" s="4"/>
      <c r="Q350" s="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  <c r="CX350" s="24"/>
      <c r="CY350" s="24"/>
      <c r="CZ350" s="24"/>
      <c r="DA350" s="24"/>
      <c r="DB350" s="24"/>
      <c r="DC350" s="24"/>
      <c r="DD350" s="24"/>
      <c r="DE350" s="24"/>
      <c r="DF350" s="24"/>
      <c r="DG350" s="24"/>
      <c r="DH350" s="24"/>
      <c r="DI350" s="24"/>
      <c r="DJ350" s="24"/>
      <c r="DK350" s="24"/>
      <c r="DL350" s="24"/>
      <c r="DM350" s="24"/>
      <c r="DN350" s="24"/>
      <c r="DO350" s="24"/>
      <c r="DP350" s="24"/>
      <c r="DQ350" s="24"/>
      <c r="DR350" s="24"/>
      <c r="DS350" s="24"/>
      <c r="DT350" s="24"/>
      <c r="DU350" s="24"/>
      <c r="DV350" s="24"/>
      <c r="DW350" s="24"/>
      <c r="DX350" s="24"/>
      <c r="DY350" s="24"/>
      <c r="DZ350" s="24"/>
      <c r="EA350" s="24"/>
      <c r="EB350" s="24"/>
      <c r="EC350" s="24"/>
      <c r="ED350" s="24"/>
      <c r="EE350" s="24"/>
      <c r="EF350" s="24"/>
      <c r="EG350" s="24"/>
      <c r="EH350" s="24"/>
      <c r="EI350" s="24"/>
      <c r="EJ350" s="24"/>
      <c r="EK350" s="24"/>
      <c r="EL350" s="24"/>
      <c r="EM350" s="24"/>
      <c r="EN350" s="24"/>
      <c r="EO350" s="24"/>
      <c r="EP350" s="24"/>
      <c r="EQ350" s="24"/>
      <c r="ER350" s="24"/>
      <c r="ES350" s="24"/>
      <c r="ET350" s="24"/>
      <c r="EU350" s="24"/>
      <c r="EV350" s="24"/>
      <c r="EW350" s="24"/>
      <c r="EX350" s="24"/>
      <c r="EY350" s="24"/>
      <c r="EZ350" s="24"/>
      <c r="FA350" s="24"/>
      <c r="FB350" s="24"/>
      <c r="FC350" s="24"/>
      <c r="FD350" s="24"/>
      <c r="FE350" s="24"/>
      <c r="FF350" s="24"/>
      <c r="FG350" s="24"/>
      <c r="FH350" s="24"/>
      <c r="FI350" s="24"/>
      <c r="FJ350" s="24"/>
      <c r="FK350" s="24"/>
      <c r="FL350" s="24"/>
      <c r="FM350" s="24"/>
      <c r="FN350" s="24"/>
      <c r="FO350" s="24"/>
      <c r="FP350" s="24"/>
      <c r="FQ350" s="24"/>
      <c r="FR350" s="24"/>
      <c r="FS350" s="24"/>
      <c r="FT350" s="24"/>
      <c r="FU350" s="24"/>
      <c r="FV350" s="24"/>
      <c r="FW350" s="24"/>
      <c r="FX350" s="24"/>
      <c r="FY350" s="24"/>
      <c r="FZ350" s="24"/>
      <c r="GA350" s="24"/>
      <c r="GB350" s="24"/>
      <c r="GC350" s="24"/>
      <c r="GD350" s="24"/>
      <c r="GE350" s="24"/>
      <c r="GF350" s="24"/>
      <c r="GG350" s="24"/>
      <c r="GH350" s="24"/>
      <c r="GI350" s="24"/>
      <c r="GJ350" s="24"/>
      <c r="GK350" s="24"/>
      <c r="GL350" s="24"/>
      <c r="GM350" s="24"/>
      <c r="GN350" s="24"/>
      <c r="GO350" s="24"/>
      <c r="GP350" s="24"/>
      <c r="GQ350" s="24"/>
      <c r="GR350" s="24"/>
      <c r="GS350" s="24"/>
      <c r="GT350" s="24"/>
      <c r="GU350" s="24"/>
      <c r="GV350" s="24"/>
      <c r="GW350" s="24"/>
      <c r="GX350" s="24"/>
      <c r="GY350" s="24"/>
      <c r="GZ350" s="24"/>
      <c r="HA350" s="24"/>
      <c r="HB350" s="24"/>
      <c r="HC350" s="24"/>
      <c r="HD350" s="24"/>
      <c r="HE350" s="24"/>
      <c r="HF350" s="24"/>
      <c r="HG350" s="24"/>
      <c r="HH350" s="24"/>
      <c r="HI350" s="24"/>
      <c r="HJ350" s="24"/>
      <c r="HK350" s="24"/>
      <c r="HL350" s="24"/>
      <c r="HM350" s="24"/>
      <c r="HN350" s="24"/>
      <c r="HO350" s="24"/>
      <c r="HP350" s="24"/>
      <c r="HQ350" s="24"/>
      <c r="HR350" s="24"/>
      <c r="HS350" s="24"/>
      <c r="HT350" s="24"/>
      <c r="HU350" s="24"/>
      <c r="HV350" s="24"/>
      <c r="HW350" s="24"/>
      <c r="HX350" s="24"/>
      <c r="HY350" s="24"/>
      <c r="HZ350" s="24"/>
      <c r="IA350" s="24"/>
      <c r="IB350" s="24"/>
      <c r="IC350" s="24"/>
      <c r="ID350" s="24"/>
      <c r="IE350" s="24"/>
      <c r="IF350" s="24"/>
      <c r="IG350" s="24"/>
      <c r="IH350" s="24"/>
      <c r="II350" s="24"/>
      <c r="IJ350" s="24"/>
      <c r="IK350" s="24"/>
      <c r="IL350" s="24"/>
      <c r="IM350" s="24"/>
      <c r="IN350" s="24"/>
      <c r="IO350" s="24"/>
      <c r="IP350" s="24"/>
      <c r="IQ350" s="24"/>
      <c r="IR350" s="24"/>
      <c r="IS350" s="24"/>
      <c r="IT350" s="24"/>
      <c r="IU350" s="24"/>
      <c r="IV350" s="24"/>
      <c r="IW350" s="24"/>
      <c r="IX350" s="24"/>
      <c r="IY350" s="24"/>
      <c r="IZ350" s="24"/>
      <c r="JA350" s="24"/>
      <c r="JB350" s="24"/>
      <c r="JC350" s="24"/>
      <c r="JD350" s="24"/>
      <c r="JE350" s="24"/>
      <c r="JF350" s="24"/>
      <c r="JG350" s="24"/>
      <c r="JH350" s="24"/>
      <c r="JI350" s="24"/>
      <c r="JJ350" s="24"/>
      <c r="JK350" s="24"/>
      <c r="JL350" s="24"/>
      <c r="JM350" s="24"/>
      <c r="JN350" s="24"/>
      <c r="JO350" s="24"/>
      <c r="JP350" s="24"/>
      <c r="JQ350" s="24"/>
      <c r="JR350" s="24"/>
      <c r="JS350" s="24"/>
      <c r="JT350" s="24"/>
      <c r="JU350" s="24"/>
      <c r="JV350" s="24"/>
      <c r="JW350" s="24"/>
      <c r="JX350" s="24"/>
      <c r="JY350" s="24"/>
      <c r="JZ350" s="24"/>
      <c r="KA350" s="24"/>
      <c r="KB350" s="24"/>
      <c r="KC350" s="24"/>
      <c r="KD350" s="24"/>
      <c r="KE350" s="24"/>
      <c r="KF350" s="24"/>
      <c r="KG350" s="24"/>
      <c r="KH350" s="24"/>
      <c r="KI350" s="24"/>
      <c r="KJ350" s="24"/>
      <c r="KK350" s="24"/>
      <c r="KL350" s="24"/>
      <c r="KM350" s="24"/>
      <c r="KN350" s="24"/>
      <c r="KO350" s="24"/>
      <c r="KP350" s="24"/>
      <c r="KQ350" s="24"/>
      <c r="KR350" s="24"/>
      <c r="KS350" s="24"/>
      <c r="KT350" s="24"/>
      <c r="KU350" s="24"/>
      <c r="KV350" s="24"/>
      <c r="KW350" s="24"/>
      <c r="KX350" s="24"/>
      <c r="KY350" s="24"/>
      <c r="KZ350" s="24"/>
      <c r="LA350" s="24"/>
      <c r="LB350" s="24"/>
      <c r="LC350" s="24"/>
      <c r="LD350" s="24"/>
      <c r="LE350" s="24"/>
      <c r="LF350" s="24"/>
      <c r="LG350" s="24"/>
      <c r="LH350" s="24"/>
      <c r="LI350" s="24"/>
      <c r="LJ350" s="24"/>
      <c r="LK350" s="24"/>
      <c r="LL350" s="24"/>
      <c r="LM350" s="24"/>
      <c r="LN350" s="24"/>
      <c r="LO350" s="24"/>
      <c r="LP350" s="24"/>
      <c r="LQ350" s="24"/>
      <c r="LR350" s="24"/>
      <c r="LS350" s="24"/>
      <c r="LT350" s="24"/>
      <c r="LU350" s="24"/>
      <c r="LV350" s="24"/>
      <c r="LW350" s="24"/>
      <c r="LX350" s="24"/>
      <c r="LY350" s="24"/>
      <c r="LZ350" s="24"/>
      <c r="MA350" s="24"/>
      <c r="MB350" s="24"/>
      <c r="MC350" s="24"/>
      <c r="MD350" s="24"/>
      <c r="ME350" s="24"/>
      <c r="MF350" s="24"/>
      <c r="MG350" s="24"/>
      <c r="MH350" s="24"/>
      <c r="MI350" s="24"/>
      <c r="MJ350" s="24"/>
      <c r="MK350" s="24"/>
      <c r="ML350" s="24"/>
      <c r="MM350" s="24"/>
      <c r="MN350" s="24"/>
      <c r="MO350" s="24"/>
      <c r="MP350" s="24"/>
      <c r="MQ350" s="24"/>
      <c r="MR350" s="24"/>
      <c r="MS350" s="24"/>
      <c r="MT350" s="24"/>
      <c r="MU350" s="24"/>
      <c r="MV350" s="24"/>
      <c r="MW350" s="24"/>
      <c r="MX350" s="24"/>
      <c r="MY350" s="24"/>
      <c r="MZ350" s="24"/>
      <c r="NA350" s="24"/>
      <c r="NB350" s="24"/>
      <c r="NC350" s="24"/>
      <c r="ND350" s="24"/>
      <c r="NE350" s="24"/>
      <c r="NF350" s="24"/>
      <c r="NG350" s="24"/>
      <c r="NH350" s="24"/>
      <c r="NI350" s="24"/>
      <c r="NJ350" s="24"/>
      <c r="NK350" s="24"/>
      <c r="NL350" s="24"/>
      <c r="NM350" s="24"/>
      <c r="NN350" s="24"/>
      <c r="NO350" s="24"/>
      <c r="NP350" s="24"/>
      <c r="NQ350" s="24"/>
      <c r="NR350" s="24"/>
      <c r="NS350" s="24"/>
      <c r="NT350" s="24"/>
      <c r="NU350" s="24"/>
      <c r="NV350" s="24"/>
      <c r="NW350" s="24"/>
      <c r="NX350" s="24"/>
      <c r="NY350" s="24"/>
      <c r="NZ350" s="24"/>
      <c r="OA350" s="24"/>
      <c r="OB350" s="24"/>
      <c r="OC350" s="24"/>
      <c r="OD350" s="24"/>
      <c r="OE350" s="24"/>
      <c r="OF350" s="24"/>
      <c r="OG350" s="24"/>
      <c r="OH350" s="24"/>
      <c r="OI350" s="24"/>
      <c r="OJ350" s="24"/>
      <c r="OK350" s="24"/>
      <c r="OL350" s="24"/>
      <c r="OM350" s="24"/>
      <c r="ON350" s="24"/>
      <c r="OO350" s="24"/>
      <c r="OP350" s="24"/>
      <c r="OQ350" s="24"/>
      <c r="OR350" s="24"/>
      <c r="OS350" s="24"/>
      <c r="OT350" s="24"/>
      <c r="OU350" s="24"/>
      <c r="OV350" s="24"/>
      <c r="OW350" s="24"/>
      <c r="OX350" s="24"/>
      <c r="OY350" s="24"/>
      <c r="OZ350" s="24"/>
      <c r="PA350" s="24"/>
      <c r="PB350" s="24"/>
      <c r="PC350" s="24"/>
      <c r="PD350" s="24"/>
      <c r="PE350" s="24"/>
      <c r="PF350" s="24"/>
      <c r="PG350" s="24"/>
      <c r="PH350" s="24"/>
      <c r="PI350" s="24"/>
      <c r="PJ350" s="24"/>
      <c r="PK350" s="24"/>
      <c r="PL350" s="24"/>
      <c r="PM350" s="24"/>
      <c r="PN350" s="24"/>
      <c r="PO350" s="24"/>
      <c r="PP350" s="24"/>
      <c r="PQ350" s="24"/>
      <c r="PR350" s="24"/>
      <c r="PS350" s="24"/>
      <c r="PT350" s="24"/>
      <c r="PU350" s="24"/>
      <c r="PV350" s="24"/>
      <c r="PW350" s="24"/>
      <c r="PX350" s="24"/>
      <c r="PY350" s="24"/>
      <c r="PZ350" s="24"/>
      <c r="QA350" s="24"/>
      <c r="QB350" s="24"/>
      <c r="QC350" s="24"/>
      <c r="QD350" s="24"/>
      <c r="QE350" s="24"/>
      <c r="QF350" s="24"/>
      <c r="QG350" s="24"/>
      <c r="QH350" s="24"/>
      <c r="QI350" s="24"/>
      <c r="QJ350" s="24"/>
      <c r="QK350" s="24"/>
      <c r="QL350" s="24"/>
      <c r="QM350" s="24"/>
      <c r="QN350" s="24"/>
      <c r="QO350" s="24"/>
      <c r="QP350" s="24"/>
      <c r="QQ350" s="24"/>
      <c r="QR350" s="24"/>
      <c r="QS350" s="24"/>
      <c r="QT350" s="24"/>
      <c r="QU350" s="24"/>
      <c r="QV350" s="24"/>
      <c r="QW350" s="24"/>
      <c r="QX350" s="24"/>
      <c r="QY350" s="24"/>
      <c r="QZ350" s="24"/>
      <c r="RA350" s="24"/>
      <c r="RB350" s="24"/>
      <c r="RC350" s="24"/>
      <c r="RD350" s="24"/>
      <c r="RE350" s="24"/>
      <c r="RF350" s="24"/>
      <c r="RG350" s="24"/>
      <c r="RH350" s="24"/>
      <c r="RI350" s="24"/>
      <c r="RJ350" s="24"/>
      <c r="RK350" s="24"/>
      <c r="RL350" s="24"/>
      <c r="RM350" s="24"/>
      <c r="RN350" s="24"/>
      <c r="RO350" s="24"/>
      <c r="RP350" s="24"/>
      <c r="RQ350" s="24"/>
      <c r="RR350" s="24"/>
      <c r="RS350" s="24"/>
      <c r="RT350" s="24"/>
      <c r="RU350" s="24"/>
      <c r="RV350" s="24"/>
      <c r="RW350" s="24"/>
      <c r="RX350" s="24"/>
      <c r="RY350" s="24"/>
      <c r="RZ350" s="24"/>
      <c r="SA350" s="24"/>
      <c r="SB350" s="24"/>
      <c r="SC350" s="24"/>
      <c r="SD350" s="24"/>
      <c r="SE350" s="24"/>
      <c r="SF350" s="24"/>
      <c r="SG350" s="24"/>
      <c r="SH350" s="24"/>
      <c r="SI350" s="24"/>
      <c r="SJ350" s="24"/>
    </row>
    <row r="351" spans="1:504" ht="25.5" x14ac:dyDescent="0.25">
      <c r="A351" s="78" t="s">
        <v>152</v>
      </c>
      <c r="B351" s="17"/>
      <c r="C351" s="17"/>
      <c r="D351" s="17"/>
      <c r="E351" s="17"/>
      <c r="F351" s="17">
        <f t="shared" si="54"/>
        <v>0</v>
      </c>
      <c r="G351" s="17"/>
      <c r="H351" s="18"/>
      <c r="I351" s="18">
        <f t="shared" si="57"/>
        <v>0</v>
      </c>
      <c r="J351" s="17"/>
      <c r="K351" s="17"/>
      <c r="L351" s="79">
        <f t="shared" si="58"/>
        <v>0</v>
      </c>
      <c r="M351" s="79">
        <f t="shared" si="55"/>
        <v>0</v>
      </c>
      <c r="N351" s="122"/>
    </row>
    <row r="352" spans="1:504" ht="76.5" x14ac:dyDescent="0.25">
      <c r="A352" s="78" t="s">
        <v>153</v>
      </c>
      <c r="B352" s="79">
        <f>B353+B359+B365+B372+B379+B385</f>
        <v>0</v>
      </c>
      <c r="C352" s="79">
        <f t="shared" ref="C352:K352" si="59">C353+C359+C365+C372+C379+C385</f>
        <v>0</v>
      </c>
      <c r="D352" s="79">
        <f t="shared" si="59"/>
        <v>0</v>
      </c>
      <c r="E352" s="79">
        <f t="shared" si="59"/>
        <v>0</v>
      </c>
      <c r="F352" s="79">
        <f t="shared" si="54"/>
        <v>0</v>
      </c>
      <c r="G352" s="79">
        <f t="shared" si="59"/>
        <v>0</v>
      </c>
      <c r="H352" s="79">
        <f t="shared" ref="H352" si="60">H353+H359+H365+H372+H379+H385</f>
        <v>0</v>
      </c>
      <c r="I352" s="79">
        <f t="shared" si="57"/>
        <v>0</v>
      </c>
      <c r="J352" s="79">
        <f t="shared" ref="J352" si="61">J353+J359+J365+J372+J379+J385</f>
        <v>0</v>
      </c>
      <c r="K352" s="79">
        <f t="shared" si="59"/>
        <v>0</v>
      </c>
      <c r="L352" s="79">
        <f t="shared" si="58"/>
        <v>0</v>
      </c>
      <c r="M352" s="79">
        <f t="shared" si="55"/>
        <v>0</v>
      </c>
      <c r="N352" s="140"/>
    </row>
    <row r="353" spans="1:17" ht="15" x14ac:dyDescent="0.25">
      <c r="A353" s="80" t="s">
        <v>154</v>
      </c>
      <c r="B353" s="51"/>
      <c r="C353" s="51"/>
      <c r="D353" s="51"/>
      <c r="E353" s="51"/>
      <c r="F353" s="51">
        <f t="shared" si="54"/>
        <v>0</v>
      </c>
      <c r="G353" s="51"/>
      <c r="H353" s="169"/>
      <c r="I353" s="154">
        <f t="shared" si="57"/>
        <v>0</v>
      </c>
      <c r="J353" s="51"/>
      <c r="K353" s="51"/>
      <c r="L353" s="51">
        <f t="shared" si="58"/>
        <v>0</v>
      </c>
      <c r="M353" s="51">
        <f t="shared" si="55"/>
        <v>0</v>
      </c>
      <c r="N353" s="141"/>
    </row>
    <row r="354" spans="1:17" ht="15" x14ac:dyDescent="0.25">
      <c r="A354" s="29" t="s">
        <v>123</v>
      </c>
      <c r="B354" s="30"/>
      <c r="C354" s="30"/>
      <c r="D354" s="30"/>
      <c r="E354" s="46"/>
      <c r="F354" s="30">
        <f t="shared" si="54"/>
        <v>0</v>
      </c>
      <c r="G354" s="30"/>
      <c r="H354" s="155"/>
      <c r="I354" s="155">
        <f t="shared" si="57"/>
        <v>0</v>
      </c>
      <c r="J354" s="30"/>
      <c r="K354" s="30"/>
      <c r="L354" s="30">
        <f t="shared" si="58"/>
        <v>0</v>
      </c>
      <c r="M354" s="30">
        <f t="shared" si="55"/>
        <v>0</v>
      </c>
      <c r="N354" s="125"/>
    </row>
    <row r="355" spans="1:17" ht="25.5" x14ac:dyDescent="0.25">
      <c r="A355" s="37" t="s">
        <v>124</v>
      </c>
      <c r="B355" s="38"/>
      <c r="C355" s="38"/>
      <c r="D355" s="38"/>
      <c r="E355" s="45"/>
      <c r="F355" s="38">
        <f t="shared" si="54"/>
        <v>0</v>
      </c>
      <c r="G355" s="38"/>
      <c r="H355" s="157"/>
      <c r="I355" s="157">
        <f t="shared" si="57"/>
        <v>0</v>
      </c>
      <c r="J355" s="38"/>
      <c r="K355" s="38"/>
      <c r="L355" s="38">
        <f t="shared" si="58"/>
        <v>0</v>
      </c>
      <c r="M355" s="38">
        <f t="shared" si="55"/>
        <v>0</v>
      </c>
      <c r="N355" s="128"/>
    </row>
    <row r="356" spans="1:17" ht="15" x14ac:dyDescent="0.25">
      <c r="A356" s="81" t="s">
        <v>76</v>
      </c>
      <c r="B356" s="48"/>
      <c r="C356" s="48"/>
      <c r="D356" s="48"/>
      <c r="E356" s="82"/>
      <c r="F356" s="48">
        <f t="shared" si="54"/>
        <v>0</v>
      </c>
      <c r="G356" s="48"/>
      <c r="H356" s="159"/>
      <c r="I356" s="159">
        <f t="shared" si="57"/>
        <v>0</v>
      </c>
      <c r="J356" s="48"/>
      <c r="K356" s="48"/>
      <c r="L356" s="48">
        <f t="shared" si="58"/>
        <v>0</v>
      </c>
      <c r="M356" s="48">
        <f t="shared" si="55"/>
        <v>0</v>
      </c>
      <c r="N356" s="131"/>
    </row>
    <row r="357" spans="1:17" ht="15" x14ac:dyDescent="0.25">
      <c r="A357" s="83" t="s">
        <v>126</v>
      </c>
      <c r="B357" s="69"/>
      <c r="C357" s="69"/>
      <c r="D357" s="69"/>
      <c r="E357" s="84"/>
      <c r="F357" s="69">
        <f t="shared" si="54"/>
        <v>0</v>
      </c>
      <c r="G357" s="69"/>
      <c r="H357" s="165"/>
      <c r="I357" s="165">
        <f t="shared" si="57"/>
        <v>0</v>
      </c>
      <c r="J357" s="69"/>
      <c r="K357" s="69"/>
      <c r="L357" s="69">
        <f t="shared" si="58"/>
        <v>0</v>
      </c>
      <c r="M357" s="69">
        <f t="shared" si="55"/>
        <v>0</v>
      </c>
      <c r="N357" s="137"/>
    </row>
    <row r="358" spans="1:17" ht="25.5" x14ac:dyDescent="0.25">
      <c r="A358" s="34" t="s">
        <v>49</v>
      </c>
      <c r="B358" s="17"/>
      <c r="C358" s="17"/>
      <c r="D358" s="17"/>
      <c r="E358" s="79"/>
      <c r="F358" s="17">
        <f t="shared" si="54"/>
        <v>0</v>
      </c>
      <c r="G358" s="17"/>
      <c r="H358" s="18"/>
      <c r="I358" s="18">
        <f t="shared" si="57"/>
        <v>0</v>
      </c>
      <c r="J358" s="17"/>
      <c r="K358" s="17"/>
      <c r="L358" s="17">
        <f t="shared" si="58"/>
        <v>0</v>
      </c>
      <c r="M358" s="17">
        <f t="shared" si="55"/>
        <v>0</v>
      </c>
      <c r="N358" s="122"/>
    </row>
    <row r="359" spans="1:17" ht="15" x14ac:dyDescent="0.25">
      <c r="A359" s="80" t="s">
        <v>155</v>
      </c>
      <c r="B359" s="51"/>
      <c r="C359" s="51"/>
      <c r="D359" s="51"/>
      <c r="E359" s="51"/>
      <c r="F359" s="51">
        <f t="shared" si="54"/>
        <v>0</v>
      </c>
      <c r="G359" s="51"/>
      <c r="H359" s="169"/>
      <c r="I359" s="154">
        <f t="shared" si="57"/>
        <v>0</v>
      </c>
      <c r="J359" s="51"/>
      <c r="K359" s="51"/>
      <c r="L359" s="51">
        <f t="shared" si="58"/>
        <v>0</v>
      </c>
      <c r="M359" s="51">
        <f t="shared" si="55"/>
        <v>0</v>
      </c>
      <c r="N359" s="141"/>
    </row>
    <row r="360" spans="1:17" ht="15" x14ac:dyDescent="0.25">
      <c r="A360" s="29" t="s">
        <v>123</v>
      </c>
      <c r="B360" s="30"/>
      <c r="C360" s="30"/>
      <c r="D360" s="30"/>
      <c r="E360" s="30"/>
      <c r="F360" s="30">
        <f t="shared" si="54"/>
        <v>0</v>
      </c>
      <c r="G360" s="30"/>
      <c r="H360" s="155"/>
      <c r="I360" s="155">
        <f t="shared" si="57"/>
        <v>0</v>
      </c>
      <c r="J360" s="30"/>
      <c r="K360" s="30"/>
      <c r="L360" s="30">
        <f t="shared" si="58"/>
        <v>0</v>
      </c>
      <c r="M360" s="30">
        <f t="shared" si="55"/>
        <v>0</v>
      </c>
      <c r="N360" s="125"/>
    </row>
    <row r="361" spans="1:17" s="41" customFormat="1" ht="15" x14ac:dyDescent="0.25">
      <c r="A361" s="62" t="s">
        <v>124</v>
      </c>
      <c r="B361" s="62"/>
      <c r="C361" s="62"/>
      <c r="D361" s="62"/>
      <c r="E361" s="62"/>
      <c r="F361" s="62">
        <f t="shared" si="54"/>
        <v>0</v>
      </c>
      <c r="G361" s="62"/>
      <c r="H361" s="62"/>
      <c r="I361" s="62">
        <f t="shared" si="57"/>
        <v>0</v>
      </c>
      <c r="J361" s="62"/>
      <c r="K361" s="62"/>
      <c r="L361" s="62">
        <f t="shared" si="58"/>
        <v>0</v>
      </c>
      <c r="M361" s="62">
        <f t="shared" si="55"/>
        <v>0</v>
      </c>
      <c r="N361" s="62"/>
      <c r="O361" s="4"/>
      <c r="P361" s="4"/>
      <c r="Q361" s="4"/>
    </row>
    <row r="362" spans="1:17" ht="15" x14ac:dyDescent="0.25">
      <c r="A362" s="81" t="s">
        <v>76</v>
      </c>
      <c r="B362" s="48"/>
      <c r="C362" s="48"/>
      <c r="D362" s="48"/>
      <c r="E362" s="48"/>
      <c r="F362" s="48">
        <f t="shared" si="54"/>
        <v>0</v>
      </c>
      <c r="G362" s="48"/>
      <c r="H362" s="159"/>
      <c r="I362" s="159">
        <f t="shared" si="57"/>
        <v>0</v>
      </c>
      <c r="J362" s="48"/>
      <c r="K362" s="48"/>
      <c r="L362" s="48">
        <f t="shared" si="58"/>
        <v>0</v>
      </c>
      <c r="M362" s="48">
        <f t="shared" si="55"/>
        <v>0</v>
      </c>
      <c r="N362" s="131"/>
    </row>
    <row r="363" spans="1:17" ht="15" x14ac:dyDescent="0.25">
      <c r="A363" s="83" t="s">
        <v>126</v>
      </c>
      <c r="B363" s="69"/>
      <c r="C363" s="69"/>
      <c r="D363" s="69"/>
      <c r="E363" s="69"/>
      <c r="F363" s="69">
        <f t="shared" si="54"/>
        <v>0</v>
      </c>
      <c r="G363" s="69"/>
      <c r="H363" s="165"/>
      <c r="I363" s="165">
        <f t="shared" si="57"/>
        <v>0</v>
      </c>
      <c r="J363" s="69"/>
      <c r="K363" s="69"/>
      <c r="L363" s="69">
        <f t="shared" si="58"/>
        <v>0</v>
      </c>
      <c r="M363" s="69">
        <f t="shared" si="55"/>
        <v>0</v>
      </c>
      <c r="N363" s="137"/>
    </row>
    <row r="364" spans="1:17" ht="25.5" x14ac:dyDescent="0.25">
      <c r="A364" s="34" t="s">
        <v>49</v>
      </c>
      <c r="B364" s="17"/>
      <c r="C364" s="17"/>
      <c r="D364" s="17"/>
      <c r="E364" s="17"/>
      <c r="F364" s="17">
        <f t="shared" si="54"/>
        <v>0</v>
      </c>
      <c r="G364" s="17"/>
      <c r="H364" s="18"/>
      <c r="I364" s="18">
        <f t="shared" si="57"/>
        <v>0</v>
      </c>
      <c r="J364" s="17"/>
      <c r="K364" s="17"/>
      <c r="L364" s="17">
        <f t="shared" si="58"/>
        <v>0</v>
      </c>
      <c r="M364" s="17">
        <f t="shared" si="55"/>
        <v>0</v>
      </c>
      <c r="N364" s="122"/>
    </row>
    <row r="365" spans="1:17" ht="15" x14ac:dyDescent="0.25">
      <c r="A365" s="80" t="s">
        <v>122</v>
      </c>
      <c r="B365" s="51"/>
      <c r="C365" s="51"/>
      <c r="D365" s="51"/>
      <c r="E365" s="51"/>
      <c r="F365" s="51">
        <f t="shared" si="54"/>
        <v>0</v>
      </c>
      <c r="G365" s="51"/>
      <c r="H365" s="169"/>
      <c r="I365" s="154">
        <f t="shared" si="57"/>
        <v>0</v>
      </c>
      <c r="J365" s="51"/>
      <c r="K365" s="51"/>
      <c r="L365" s="51">
        <f t="shared" si="58"/>
        <v>0</v>
      </c>
      <c r="M365" s="51">
        <f t="shared" si="55"/>
        <v>0</v>
      </c>
      <c r="N365" s="141"/>
      <c r="O365" s="33"/>
      <c r="P365" s="33"/>
      <c r="Q365" s="33"/>
    </row>
    <row r="366" spans="1:17" ht="15" x14ac:dyDescent="0.25">
      <c r="A366" s="29" t="s">
        <v>123</v>
      </c>
      <c r="B366" s="30"/>
      <c r="C366" s="30"/>
      <c r="D366" s="30"/>
      <c r="E366" s="30"/>
      <c r="F366" s="30">
        <f t="shared" si="54"/>
        <v>0</v>
      </c>
      <c r="G366" s="30"/>
      <c r="H366" s="155"/>
      <c r="I366" s="155">
        <f t="shared" si="57"/>
        <v>0</v>
      </c>
      <c r="J366" s="30"/>
      <c r="K366" s="30"/>
      <c r="L366" s="30">
        <f t="shared" si="58"/>
        <v>0</v>
      </c>
      <c r="M366" s="30">
        <f t="shared" si="55"/>
        <v>0</v>
      </c>
      <c r="N366" s="125"/>
    </row>
    <row r="367" spans="1:17" s="41" customFormat="1" ht="15" x14ac:dyDescent="0.25">
      <c r="A367" s="62" t="s">
        <v>124</v>
      </c>
      <c r="B367" s="62"/>
      <c r="C367" s="62"/>
      <c r="D367" s="62"/>
      <c r="E367" s="62"/>
      <c r="F367" s="62">
        <f t="shared" si="54"/>
        <v>0</v>
      </c>
      <c r="G367" s="62"/>
      <c r="H367" s="62"/>
      <c r="I367" s="62">
        <f t="shared" si="57"/>
        <v>0</v>
      </c>
      <c r="J367" s="62"/>
      <c r="K367" s="62"/>
      <c r="L367" s="62">
        <f t="shared" si="58"/>
        <v>0</v>
      </c>
      <c r="M367" s="62">
        <f t="shared" si="55"/>
        <v>0</v>
      </c>
      <c r="N367" s="62"/>
      <c r="O367" s="4"/>
      <c r="P367" s="4"/>
      <c r="Q367" s="4"/>
    </row>
    <row r="368" spans="1:17" s="33" customFormat="1" ht="15" x14ac:dyDescent="0.25">
      <c r="A368" s="63" t="s">
        <v>76</v>
      </c>
      <c r="B368" s="48"/>
      <c r="C368" s="48"/>
      <c r="D368" s="48"/>
      <c r="E368" s="48"/>
      <c r="F368" s="48">
        <f t="shared" si="54"/>
        <v>0</v>
      </c>
      <c r="G368" s="48"/>
      <c r="H368" s="159"/>
      <c r="I368" s="159">
        <f t="shared" si="57"/>
        <v>0</v>
      </c>
      <c r="J368" s="48"/>
      <c r="K368" s="48"/>
      <c r="L368" s="48">
        <f t="shared" si="58"/>
        <v>0</v>
      </c>
      <c r="M368" s="48">
        <f t="shared" si="55"/>
        <v>0</v>
      </c>
      <c r="N368" s="131"/>
      <c r="O368" s="4"/>
      <c r="P368" s="4"/>
      <c r="Q368" s="4"/>
    </row>
    <row r="369" spans="1:17" ht="15" x14ac:dyDescent="0.25">
      <c r="A369" s="65" t="s">
        <v>125</v>
      </c>
      <c r="B369" s="85"/>
      <c r="C369" s="85"/>
      <c r="D369" s="85"/>
      <c r="E369" s="85"/>
      <c r="F369" s="85">
        <f t="shared" si="54"/>
        <v>0</v>
      </c>
      <c r="G369" s="85"/>
      <c r="H369" s="163"/>
      <c r="I369" s="163">
        <f t="shared" si="57"/>
        <v>0</v>
      </c>
      <c r="J369" s="85"/>
      <c r="K369" s="85"/>
      <c r="L369" s="85">
        <f t="shared" si="58"/>
        <v>0</v>
      </c>
      <c r="M369" s="85">
        <f t="shared" si="55"/>
        <v>0</v>
      </c>
      <c r="N369" s="135"/>
    </row>
    <row r="370" spans="1:17" ht="15" x14ac:dyDescent="0.25">
      <c r="A370" s="67" t="s">
        <v>126</v>
      </c>
      <c r="B370" s="69"/>
      <c r="C370" s="69"/>
      <c r="D370" s="69"/>
      <c r="E370" s="69"/>
      <c r="F370" s="69">
        <f t="shared" si="54"/>
        <v>0</v>
      </c>
      <c r="G370" s="69"/>
      <c r="H370" s="165"/>
      <c r="I370" s="165">
        <f t="shared" si="57"/>
        <v>0</v>
      </c>
      <c r="J370" s="69"/>
      <c r="K370" s="69"/>
      <c r="L370" s="69">
        <f t="shared" si="58"/>
        <v>0</v>
      </c>
      <c r="M370" s="69">
        <f t="shared" si="55"/>
        <v>0</v>
      </c>
      <c r="N370" s="137"/>
    </row>
    <row r="371" spans="1:17" ht="25.5" x14ac:dyDescent="0.25">
      <c r="A371" s="34" t="s">
        <v>49</v>
      </c>
      <c r="B371" s="17"/>
      <c r="C371" s="17"/>
      <c r="D371" s="17"/>
      <c r="E371" s="17"/>
      <c r="F371" s="17">
        <f t="shared" si="54"/>
        <v>0</v>
      </c>
      <c r="G371" s="17"/>
      <c r="H371" s="18"/>
      <c r="I371" s="18">
        <f t="shared" si="57"/>
        <v>0</v>
      </c>
      <c r="J371" s="17"/>
      <c r="K371" s="17"/>
      <c r="L371" s="17">
        <f t="shared" si="58"/>
        <v>0</v>
      </c>
      <c r="M371" s="17">
        <f t="shared" si="55"/>
        <v>0</v>
      </c>
      <c r="N371" s="122"/>
    </row>
    <row r="372" spans="1:17" ht="15" x14ac:dyDescent="0.25">
      <c r="A372" s="80" t="s">
        <v>127</v>
      </c>
      <c r="B372" s="51"/>
      <c r="C372" s="51"/>
      <c r="D372" s="51"/>
      <c r="E372" s="51"/>
      <c r="F372" s="51">
        <f t="shared" si="54"/>
        <v>0</v>
      </c>
      <c r="G372" s="51"/>
      <c r="H372" s="169"/>
      <c r="I372" s="154">
        <f t="shared" si="57"/>
        <v>0</v>
      </c>
      <c r="J372" s="51"/>
      <c r="K372" s="51"/>
      <c r="L372" s="51">
        <f t="shared" si="58"/>
        <v>0</v>
      </c>
      <c r="M372" s="51">
        <f t="shared" si="55"/>
        <v>0</v>
      </c>
      <c r="N372" s="141"/>
    </row>
    <row r="373" spans="1:17" ht="15" x14ac:dyDescent="0.25">
      <c r="A373" s="29" t="s">
        <v>123</v>
      </c>
      <c r="B373" s="61"/>
      <c r="C373" s="61"/>
      <c r="D373" s="61"/>
      <c r="E373" s="46"/>
      <c r="F373" s="61">
        <f t="shared" si="54"/>
        <v>0</v>
      </c>
      <c r="G373" s="61"/>
      <c r="H373" s="160"/>
      <c r="I373" s="155">
        <f t="shared" si="57"/>
        <v>0</v>
      </c>
      <c r="J373" s="61"/>
      <c r="K373" s="61"/>
      <c r="L373" s="46">
        <f t="shared" si="58"/>
        <v>0</v>
      </c>
      <c r="M373" s="46">
        <f t="shared" si="55"/>
        <v>0</v>
      </c>
      <c r="N373" s="142"/>
    </row>
    <row r="374" spans="1:17" s="41" customFormat="1" ht="15" x14ac:dyDescent="0.25">
      <c r="A374" s="62" t="s">
        <v>124</v>
      </c>
      <c r="B374" s="62"/>
      <c r="C374" s="62"/>
      <c r="D374" s="62"/>
      <c r="E374" s="62"/>
      <c r="F374" s="62">
        <f t="shared" si="54"/>
        <v>0</v>
      </c>
      <c r="G374" s="62"/>
      <c r="H374" s="62"/>
      <c r="I374" s="62">
        <f t="shared" si="57"/>
        <v>0</v>
      </c>
      <c r="J374" s="62"/>
      <c r="K374" s="62"/>
      <c r="L374" s="62">
        <f t="shared" si="58"/>
        <v>0</v>
      </c>
      <c r="M374" s="62">
        <f t="shared" si="55"/>
        <v>0</v>
      </c>
      <c r="N374" s="62"/>
      <c r="O374" s="4"/>
      <c r="P374" s="4"/>
      <c r="Q374" s="4"/>
    </row>
    <row r="375" spans="1:17" ht="15" x14ac:dyDescent="0.25">
      <c r="A375" s="63" t="s">
        <v>76</v>
      </c>
      <c r="B375" s="64"/>
      <c r="C375" s="64"/>
      <c r="D375" s="64"/>
      <c r="E375" s="82"/>
      <c r="F375" s="64">
        <f t="shared" si="54"/>
        <v>0</v>
      </c>
      <c r="G375" s="64"/>
      <c r="H375" s="161"/>
      <c r="I375" s="159">
        <f t="shared" si="57"/>
        <v>0</v>
      </c>
      <c r="J375" s="64"/>
      <c r="K375" s="64"/>
      <c r="L375" s="82">
        <f t="shared" si="58"/>
        <v>0</v>
      </c>
      <c r="M375" s="82">
        <f t="shared" si="55"/>
        <v>0</v>
      </c>
      <c r="N375" s="131"/>
    </row>
    <row r="376" spans="1:17" ht="15" x14ac:dyDescent="0.25">
      <c r="A376" s="65" t="s">
        <v>125</v>
      </c>
      <c r="B376" s="86"/>
      <c r="C376" s="66"/>
      <c r="D376" s="86"/>
      <c r="E376" s="87"/>
      <c r="F376" s="66">
        <f t="shared" si="54"/>
        <v>0</v>
      </c>
      <c r="G376" s="66"/>
      <c r="H376" s="162"/>
      <c r="I376" s="163">
        <f t="shared" si="57"/>
        <v>0</v>
      </c>
      <c r="J376" s="86"/>
      <c r="K376" s="86"/>
      <c r="L376" s="87">
        <f t="shared" si="58"/>
        <v>0</v>
      </c>
      <c r="M376" s="87">
        <f t="shared" si="55"/>
        <v>0</v>
      </c>
      <c r="N376" s="135"/>
    </row>
    <row r="377" spans="1:17" ht="15" x14ac:dyDescent="0.25">
      <c r="A377" s="67" t="s">
        <v>126</v>
      </c>
      <c r="B377" s="88"/>
      <c r="C377" s="68"/>
      <c r="D377" s="88"/>
      <c r="E377" s="84"/>
      <c r="F377" s="68">
        <f t="shared" ref="F377:F440" si="62">G377+H377</f>
        <v>0</v>
      </c>
      <c r="G377" s="68"/>
      <c r="H377" s="164"/>
      <c r="I377" s="165">
        <f t="shared" si="57"/>
        <v>0</v>
      </c>
      <c r="J377" s="88"/>
      <c r="K377" s="88"/>
      <c r="L377" s="84">
        <f t="shared" si="58"/>
        <v>0</v>
      </c>
      <c r="M377" s="84">
        <f t="shared" ref="M377:M440" si="63">D377+L377</f>
        <v>0</v>
      </c>
      <c r="N377" s="137"/>
    </row>
    <row r="378" spans="1:17" ht="25.5" x14ac:dyDescent="0.25">
      <c r="A378" s="34" t="s">
        <v>49</v>
      </c>
      <c r="B378" s="17"/>
      <c r="C378" s="17"/>
      <c r="D378" s="17"/>
      <c r="E378" s="79"/>
      <c r="F378" s="17">
        <f t="shared" si="62"/>
        <v>0</v>
      </c>
      <c r="G378" s="17"/>
      <c r="H378" s="18"/>
      <c r="I378" s="18">
        <f t="shared" si="57"/>
        <v>0</v>
      </c>
      <c r="J378" s="17"/>
      <c r="K378" s="17"/>
      <c r="L378" s="79">
        <f t="shared" si="58"/>
        <v>0</v>
      </c>
      <c r="M378" s="79">
        <f t="shared" si="63"/>
        <v>0</v>
      </c>
      <c r="N378" s="122"/>
    </row>
    <row r="379" spans="1:17" ht="15" x14ac:dyDescent="0.25">
      <c r="A379" s="80" t="s">
        <v>128</v>
      </c>
      <c r="B379" s="51"/>
      <c r="C379" s="51"/>
      <c r="D379" s="51"/>
      <c r="E379" s="51"/>
      <c r="F379" s="51">
        <f t="shared" si="62"/>
        <v>0</v>
      </c>
      <c r="G379" s="51"/>
      <c r="H379" s="169"/>
      <c r="I379" s="154">
        <f t="shared" si="57"/>
        <v>0</v>
      </c>
      <c r="J379" s="51"/>
      <c r="K379" s="51"/>
      <c r="L379" s="51">
        <f t="shared" si="58"/>
        <v>0</v>
      </c>
      <c r="M379" s="51">
        <f t="shared" si="63"/>
        <v>0</v>
      </c>
      <c r="N379" s="141"/>
    </row>
    <row r="380" spans="1:17" ht="15" x14ac:dyDescent="0.25">
      <c r="A380" s="29" t="s">
        <v>123</v>
      </c>
      <c r="B380" s="30"/>
      <c r="C380" s="30"/>
      <c r="D380" s="30"/>
      <c r="E380" s="30"/>
      <c r="F380" s="30">
        <f t="shared" si="62"/>
        <v>0</v>
      </c>
      <c r="G380" s="30"/>
      <c r="H380" s="155"/>
      <c r="I380" s="155">
        <f t="shared" si="57"/>
        <v>0</v>
      </c>
      <c r="J380" s="30"/>
      <c r="K380" s="30"/>
      <c r="L380" s="30">
        <f t="shared" si="58"/>
        <v>0</v>
      </c>
      <c r="M380" s="30">
        <f t="shared" si="63"/>
        <v>0</v>
      </c>
      <c r="N380" s="125"/>
    </row>
    <row r="381" spans="1:17" s="41" customFormat="1" ht="15" x14ac:dyDescent="0.25">
      <c r="A381" s="62" t="s">
        <v>124</v>
      </c>
      <c r="B381" s="62"/>
      <c r="C381" s="62"/>
      <c r="D381" s="62"/>
      <c r="E381" s="62"/>
      <c r="F381" s="62">
        <f t="shared" si="62"/>
        <v>0</v>
      </c>
      <c r="G381" s="62"/>
      <c r="H381" s="62"/>
      <c r="I381" s="62">
        <f t="shared" si="57"/>
        <v>0</v>
      </c>
      <c r="J381" s="62"/>
      <c r="K381" s="62"/>
      <c r="L381" s="62">
        <f t="shared" si="58"/>
        <v>0</v>
      </c>
      <c r="M381" s="62">
        <f t="shared" si="63"/>
        <v>0</v>
      </c>
      <c r="N381" s="62"/>
      <c r="O381" s="4"/>
      <c r="P381" s="4"/>
      <c r="Q381" s="4"/>
    </row>
    <row r="382" spans="1:17" ht="15" x14ac:dyDescent="0.25">
      <c r="A382" s="63" t="s">
        <v>76</v>
      </c>
      <c r="B382" s="48"/>
      <c r="C382" s="48"/>
      <c r="D382" s="48"/>
      <c r="E382" s="48"/>
      <c r="F382" s="48">
        <f t="shared" si="62"/>
        <v>0</v>
      </c>
      <c r="G382" s="48"/>
      <c r="H382" s="159"/>
      <c r="I382" s="159">
        <f t="shared" si="57"/>
        <v>0</v>
      </c>
      <c r="J382" s="48"/>
      <c r="K382" s="48"/>
      <c r="L382" s="48">
        <f t="shared" si="58"/>
        <v>0</v>
      </c>
      <c r="M382" s="48">
        <f t="shared" si="63"/>
        <v>0</v>
      </c>
      <c r="N382" s="131"/>
    </row>
    <row r="383" spans="1:17" ht="15" x14ac:dyDescent="0.25">
      <c r="A383" s="67" t="s">
        <v>126</v>
      </c>
      <c r="B383" s="69"/>
      <c r="C383" s="69"/>
      <c r="D383" s="69"/>
      <c r="E383" s="69"/>
      <c r="F383" s="69">
        <f t="shared" si="62"/>
        <v>0</v>
      </c>
      <c r="G383" s="69"/>
      <c r="H383" s="165"/>
      <c r="I383" s="165">
        <f t="shared" si="57"/>
        <v>0</v>
      </c>
      <c r="J383" s="69"/>
      <c r="K383" s="69"/>
      <c r="L383" s="69">
        <f t="shared" si="58"/>
        <v>0</v>
      </c>
      <c r="M383" s="69">
        <f t="shared" si="63"/>
        <v>0</v>
      </c>
      <c r="N383" s="137"/>
    </row>
    <row r="384" spans="1:17" ht="25.5" x14ac:dyDescent="0.25">
      <c r="A384" s="34" t="s">
        <v>49</v>
      </c>
      <c r="B384" s="17"/>
      <c r="C384" s="17"/>
      <c r="D384" s="17"/>
      <c r="E384" s="17"/>
      <c r="F384" s="17">
        <f t="shared" si="62"/>
        <v>0</v>
      </c>
      <c r="G384" s="17"/>
      <c r="H384" s="18"/>
      <c r="I384" s="18">
        <f t="shared" si="57"/>
        <v>0</v>
      </c>
      <c r="J384" s="17"/>
      <c r="K384" s="17"/>
      <c r="L384" s="17">
        <f t="shared" si="58"/>
        <v>0</v>
      </c>
      <c r="M384" s="17">
        <f t="shared" si="63"/>
        <v>0</v>
      </c>
      <c r="N384" s="122"/>
    </row>
    <row r="385" spans="1:17" ht="15" x14ac:dyDescent="0.25">
      <c r="A385" s="80" t="s">
        <v>129</v>
      </c>
      <c r="B385" s="51"/>
      <c r="C385" s="51"/>
      <c r="D385" s="51"/>
      <c r="E385" s="51"/>
      <c r="F385" s="51">
        <f t="shared" si="62"/>
        <v>0</v>
      </c>
      <c r="G385" s="51"/>
      <c r="H385" s="169"/>
      <c r="I385" s="154">
        <f t="shared" si="57"/>
        <v>0</v>
      </c>
      <c r="J385" s="51"/>
      <c r="K385" s="51"/>
      <c r="L385" s="51">
        <f t="shared" si="58"/>
        <v>0</v>
      </c>
      <c r="M385" s="51">
        <f t="shared" si="63"/>
        <v>0</v>
      </c>
      <c r="N385" s="141"/>
    </row>
    <row r="386" spans="1:17" ht="15" x14ac:dyDescent="0.25">
      <c r="A386" s="29" t="s">
        <v>123</v>
      </c>
      <c r="B386" s="30"/>
      <c r="C386" s="30"/>
      <c r="D386" s="30"/>
      <c r="E386" s="30"/>
      <c r="F386" s="30">
        <f t="shared" si="62"/>
        <v>0</v>
      </c>
      <c r="G386" s="30"/>
      <c r="H386" s="155"/>
      <c r="I386" s="155">
        <f t="shared" si="57"/>
        <v>0</v>
      </c>
      <c r="J386" s="30"/>
      <c r="K386" s="30"/>
      <c r="L386" s="30">
        <f t="shared" si="58"/>
        <v>0</v>
      </c>
      <c r="M386" s="30">
        <f t="shared" si="63"/>
        <v>0</v>
      </c>
      <c r="N386" s="125"/>
    </row>
    <row r="387" spans="1:17" s="41" customFormat="1" ht="15" x14ac:dyDescent="0.25">
      <c r="A387" s="62" t="s">
        <v>124</v>
      </c>
      <c r="B387" s="62"/>
      <c r="C387" s="62"/>
      <c r="D387" s="62"/>
      <c r="E387" s="62"/>
      <c r="F387" s="62">
        <f t="shared" si="62"/>
        <v>0</v>
      </c>
      <c r="G387" s="62"/>
      <c r="H387" s="62"/>
      <c r="I387" s="62">
        <f t="shared" si="57"/>
        <v>0</v>
      </c>
      <c r="J387" s="62"/>
      <c r="K387" s="62"/>
      <c r="L387" s="62">
        <f t="shared" si="58"/>
        <v>0</v>
      </c>
      <c r="M387" s="62">
        <f t="shared" si="63"/>
        <v>0</v>
      </c>
      <c r="N387" s="62"/>
      <c r="O387" s="4"/>
      <c r="P387" s="4"/>
      <c r="Q387" s="4"/>
    </row>
    <row r="388" spans="1:17" ht="15" x14ac:dyDescent="0.25">
      <c r="A388" s="63" t="s">
        <v>76</v>
      </c>
      <c r="B388" s="48"/>
      <c r="C388" s="48"/>
      <c r="D388" s="48"/>
      <c r="E388" s="48"/>
      <c r="F388" s="48">
        <f t="shared" si="62"/>
        <v>0</v>
      </c>
      <c r="G388" s="48"/>
      <c r="H388" s="159"/>
      <c r="I388" s="159">
        <f t="shared" si="57"/>
        <v>0</v>
      </c>
      <c r="J388" s="48"/>
      <c r="K388" s="48"/>
      <c r="L388" s="48">
        <f t="shared" si="58"/>
        <v>0</v>
      </c>
      <c r="M388" s="48">
        <f t="shared" si="63"/>
        <v>0</v>
      </c>
      <c r="N388" s="131"/>
    </row>
    <row r="389" spans="1:17" ht="15" x14ac:dyDescent="0.25">
      <c r="A389" s="67" t="s">
        <v>126</v>
      </c>
      <c r="B389" s="69"/>
      <c r="C389" s="69"/>
      <c r="D389" s="69"/>
      <c r="E389" s="69"/>
      <c r="F389" s="69">
        <f t="shared" si="62"/>
        <v>0</v>
      </c>
      <c r="G389" s="69"/>
      <c r="H389" s="165"/>
      <c r="I389" s="165">
        <f t="shared" si="57"/>
        <v>0</v>
      </c>
      <c r="J389" s="69"/>
      <c r="K389" s="69"/>
      <c r="L389" s="69">
        <f t="shared" si="58"/>
        <v>0</v>
      </c>
      <c r="M389" s="69">
        <f t="shared" si="63"/>
        <v>0</v>
      </c>
      <c r="N389" s="137"/>
    </row>
    <row r="390" spans="1:17" ht="25.5" x14ac:dyDescent="0.25">
      <c r="A390" s="34" t="s">
        <v>49</v>
      </c>
      <c r="B390" s="17"/>
      <c r="C390" s="17"/>
      <c r="D390" s="17"/>
      <c r="E390" s="17"/>
      <c r="F390" s="17">
        <f t="shared" si="62"/>
        <v>0</v>
      </c>
      <c r="G390" s="17"/>
      <c r="H390" s="18"/>
      <c r="I390" s="18">
        <f t="shared" si="57"/>
        <v>0</v>
      </c>
      <c r="J390" s="17"/>
      <c r="K390" s="17"/>
      <c r="L390" s="17">
        <f t="shared" si="58"/>
        <v>0</v>
      </c>
      <c r="M390" s="17">
        <f t="shared" si="63"/>
        <v>0</v>
      </c>
      <c r="N390" s="122"/>
    </row>
    <row r="391" spans="1:17" ht="25.5" x14ac:dyDescent="0.25">
      <c r="A391" s="31" t="s">
        <v>156</v>
      </c>
      <c r="B391" s="36">
        <f>SUM(B393:B395)</f>
        <v>0</v>
      </c>
      <c r="C391" s="36">
        <f t="shared" ref="C391:K391" si="64">SUM(C393:C395)</f>
        <v>0</v>
      </c>
      <c r="D391" s="36">
        <f t="shared" si="64"/>
        <v>0</v>
      </c>
      <c r="E391" s="36">
        <f t="shared" si="64"/>
        <v>0</v>
      </c>
      <c r="F391" s="36">
        <f t="shared" si="62"/>
        <v>0</v>
      </c>
      <c r="G391" s="36">
        <f t="shared" si="64"/>
        <v>0</v>
      </c>
      <c r="H391" s="36">
        <f t="shared" si="64"/>
        <v>0</v>
      </c>
      <c r="I391" s="36">
        <f t="shared" si="57"/>
        <v>0</v>
      </c>
      <c r="J391" s="36">
        <f t="shared" si="64"/>
        <v>0</v>
      </c>
      <c r="K391" s="36">
        <f t="shared" si="64"/>
        <v>0</v>
      </c>
      <c r="L391" s="36">
        <f t="shared" si="58"/>
        <v>0</v>
      </c>
      <c r="M391" s="36">
        <f t="shared" si="63"/>
        <v>0</v>
      </c>
      <c r="N391" s="127"/>
    </row>
    <row r="392" spans="1:17" ht="38.25" x14ac:dyDescent="0.25">
      <c r="A392" s="58" t="s">
        <v>131</v>
      </c>
      <c r="B392" s="17"/>
      <c r="C392" s="17"/>
      <c r="D392" s="12"/>
      <c r="E392" s="79"/>
      <c r="F392" s="35">
        <f t="shared" si="62"/>
        <v>0</v>
      </c>
      <c r="G392" s="35"/>
      <c r="H392" s="18"/>
      <c r="I392" s="18">
        <f t="shared" si="57"/>
        <v>0</v>
      </c>
      <c r="J392" s="18"/>
      <c r="K392" s="18"/>
      <c r="L392" s="79">
        <f t="shared" si="58"/>
        <v>0</v>
      </c>
      <c r="M392" s="79">
        <f t="shared" si="63"/>
        <v>0</v>
      </c>
      <c r="N392" s="122"/>
    </row>
    <row r="393" spans="1:17" ht="15" x14ac:dyDescent="0.25">
      <c r="A393" s="65" t="s">
        <v>132</v>
      </c>
      <c r="B393" s="71"/>
      <c r="C393" s="71"/>
      <c r="D393" s="71"/>
      <c r="E393" s="89"/>
      <c r="F393" s="71">
        <f t="shared" si="62"/>
        <v>0</v>
      </c>
      <c r="G393" s="71"/>
      <c r="H393" s="166"/>
      <c r="I393" s="166">
        <f t="shared" si="57"/>
        <v>0</v>
      </c>
      <c r="J393" s="71"/>
      <c r="K393" s="71"/>
      <c r="L393" s="71">
        <f t="shared" si="58"/>
        <v>0</v>
      </c>
      <c r="M393" s="71">
        <f t="shared" si="63"/>
        <v>0</v>
      </c>
      <c r="N393" s="138"/>
    </row>
    <row r="394" spans="1:17" ht="15" x14ac:dyDescent="0.25">
      <c r="A394" s="75" t="s">
        <v>146</v>
      </c>
      <c r="B394" s="17"/>
      <c r="C394" s="17"/>
      <c r="D394" s="17"/>
      <c r="E394" s="79"/>
      <c r="F394" s="17">
        <f t="shared" si="62"/>
        <v>0</v>
      </c>
      <c r="G394" s="17"/>
      <c r="H394" s="18"/>
      <c r="I394" s="18">
        <f t="shared" si="57"/>
        <v>0</v>
      </c>
      <c r="J394" s="17"/>
      <c r="K394" s="17"/>
      <c r="L394" s="79">
        <f t="shared" si="58"/>
        <v>0</v>
      </c>
      <c r="M394" s="79">
        <f t="shared" si="63"/>
        <v>0</v>
      </c>
      <c r="N394" s="122"/>
    </row>
    <row r="395" spans="1:17" ht="15" x14ac:dyDescent="0.25">
      <c r="A395" s="75"/>
      <c r="B395" s="17"/>
      <c r="C395" s="17"/>
      <c r="D395" s="17"/>
      <c r="E395" s="79"/>
      <c r="F395" s="35">
        <f t="shared" si="62"/>
        <v>0</v>
      </c>
      <c r="G395" s="35"/>
      <c r="H395" s="18"/>
      <c r="I395" s="18">
        <f t="shared" si="57"/>
        <v>0</v>
      </c>
      <c r="J395" s="17"/>
      <c r="K395" s="17"/>
      <c r="L395" s="79">
        <f t="shared" si="58"/>
        <v>0</v>
      </c>
      <c r="M395" s="79">
        <f t="shared" si="63"/>
        <v>0</v>
      </c>
      <c r="N395" s="126"/>
    </row>
    <row r="396" spans="1:17" ht="25.5" x14ac:dyDescent="0.25">
      <c r="A396" s="34" t="s">
        <v>49</v>
      </c>
      <c r="B396" s="17"/>
      <c r="C396" s="17"/>
      <c r="D396" s="17"/>
      <c r="E396" s="79"/>
      <c r="F396" s="17">
        <f t="shared" si="62"/>
        <v>0</v>
      </c>
      <c r="G396" s="17"/>
      <c r="H396" s="18"/>
      <c r="I396" s="18">
        <f t="shared" si="57"/>
        <v>0</v>
      </c>
      <c r="J396" s="17"/>
      <c r="K396" s="17"/>
      <c r="L396" s="79">
        <f t="shared" si="58"/>
        <v>0</v>
      </c>
      <c r="M396" s="79">
        <f t="shared" si="63"/>
        <v>0</v>
      </c>
      <c r="N396" s="122"/>
    </row>
    <row r="397" spans="1:17" s="4" customFormat="1" ht="51" x14ac:dyDescent="0.25">
      <c r="A397" s="31" t="s">
        <v>157</v>
      </c>
      <c r="B397" s="17">
        <f>SUM(B399:B401)</f>
        <v>0</v>
      </c>
      <c r="C397" s="17">
        <f t="shared" ref="C397:K397" si="65">SUM(C399:C401)</f>
        <v>0</v>
      </c>
      <c r="D397" s="17">
        <f t="shared" si="65"/>
        <v>0</v>
      </c>
      <c r="E397" s="17">
        <f t="shared" si="65"/>
        <v>0</v>
      </c>
      <c r="F397" s="17">
        <f t="shared" si="62"/>
        <v>0</v>
      </c>
      <c r="G397" s="17">
        <f t="shared" si="65"/>
        <v>0</v>
      </c>
      <c r="H397" s="17">
        <f t="shared" si="65"/>
        <v>0</v>
      </c>
      <c r="I397" s="17">
        <f t="shared" si="57"/>
        <v>0</v>
      </c>
      <c r="J397" s="17">
        <f t="shared" si="65"/>
        <v>0</v>
      </c>
      <c r="K397" s="17">
        <f t="shared" si="65"/>
        <v>0</v>
      </c>
      <c r="L397" s="17">
        <f t="shared" si="58"/>
        <v>0</v>
      </c>
      <c r="M397" s="17">
        <f t="shared" si="63"/>
        <v>0</v>
      </c>
      <c r="N397" s="127"/>
    </row>
    <row r="398" spans="1:17" s="4" customFormat="1" ht="51" x14ac:dyDescent="0.25">
      <c r="A398" s="58" t="s">
        <v>212</v>
      </c>
      <c r="B398" s="17"/>
      <c r="C398" s="17"/>
      <c r="D398" s="17"/>
      <c r="E398" s="17"/>
      <c r="F398" s="17">
        <f t="shared" si="62"/>
        <v>0</v>
      </c>
      <c r="G398" s="17"/>
      <c r="H398" s="18"/>
      <c r="I398" s="18">
        <f t="shared" si="57"/>
        <v>0</v>
      </c>
      <c r="J398" s="17"/>
      <c r="K398" s="17"/>
      <c r="L398" s="17">
        <f t="shared" si="58"/>
        <v>0</v>
      </c>
      <c r="M398" s="17">
        <f t="shared" si="63"/>
        <v>0</v>
      </c>
      <c r="N398" s="122"/>
    </row>
    <row r="399" spans="1:17" s="4" customFormat="1" ht="15" x14ac:dyDescent="0.25">
      <c r="A399" s="31"/>
      <c r="B399" s="17"/>
      <c r="C399" s="17"/>
      <c r="D399" s="17"/>
      <c r="E399" s="17"/>
      <c r="F399" s="17">
        <f t="shared" si="62"/>
        <v>0</v>
      </c>
      <c r="G399" s="17"/>
      <c r="H399" s="18"/>
      <c r="I399" s="18">
        <f t="shared" si="57"/>
        <v>0</v>
      </c>
      <c r="J399" s="17"/>
      <c r="K399" s="17"/>
      <c r="L399" s="17">
        <f t="shared" si="58"/>
        <v>0</v>
      </c>
      <c r="M399" s="17">
        <f t="shared" si="63"/>
        <v>0</v>
      </c>
      <c r="N399" s="122"/>
    </row>
    <row r="400" spans="1:17" s="4" customFormat="1" ht="15" x14ac:dyDescent="0.25">
      <c r="A400" s="31"/>
      <c r="B400" s="17"/>
      <c r="C400" s="17"/>
      <c r="D400" s="17"/>
      <c r="E400" s="17"/>
      <c r="F400" s="17">
        <f t="shared" si="62"/>
        <v>0</v>
      </c>
      <c r="G400" s="17"/>
      <c r="H400" s="18"/>
      <c r="I400" s="18">
        <f t="shared" si="57"/>
        <v>0</v>
      </c>
      <c r="J400" s="17"/>
      <c r="K400" s="17"/>
      <c r="L400" s="17">
        <f t="shared" si="58"/>
        <v>0</v>
      </c>
      <c r="M400" s="17">
        <f t="shared" si="63"/>
        <v>0</v>
      </c>
      <c r="N400" s="122"/>
    </row>
    <row r="401" spans="1:14" s="4" customFormat="1" ht="15" x14ac:dyDescent="0.25">
      <c r="A401" s="31"/>
      <c r="B401" s="17"/>
      <c r="C401" s="17"/>
      <c r="D401" s="17"/>
      <c r="E401" s="17"/>
      <c r="F401" s="17">
        <f t="shared" si="62"/>
        <v>0</v>
      </c>
      <c r="G401" s="17"/>
      <c r="H401" s="18"/>
      <c r="I401" s="18">
        <f t="shared" si="57"/>
        <v>0</v>
      </c>
      <c r="J401" s="17"/>
      <c r="K401" s="17"/>
      <c r="L401" s="17">
        <f t="shared" si="58"/>
        <v>0</v>
      </c>
      <c r="M401" s="17">
        <f t="shared" si="63"/>
        <v>0</v>
      </c>
      <c r="N401" s="122"/>
    </row>
    <row r="402" spans="1:14" s="4" customFormat="1" ht="25.5" x14ac:dyDescent="0.25">
      <c r="A402" s="31" t="s">
        <v>158</v>
      </c>
      <c r="B402" s="17"/>
      <c r="C402" s="17"/>
      <c r="D402" s="17"/>
      <c r="E402" s="17"/>
      <c r="F402" s="17">
        <f t="shared" si="62"/>
        <v>0</v>
      </c>
      <c r="G402" s="17"/>
      <c r="H402" s="18"/>
      <c r="I402" s="18">
        <f t="shared" si="57"/>
        <v>0</v>
      </c>
      <c r="J402" s="17"/>
      <c r="K402" s="17"/>
      <c r="L402" s="17">
        <f t="shared" si="58"/>
        <v>0</v>
      </c>
      <c r="M402" s="17">
        <f t="shared" si="63"/>
        <v>0</v>
      </c>
      <c r="N402" s="122"/>
    </row>
    <row r="403" spans="1:14" s="4" customFormat="1" ht="63.75" x14ac:dyDescent="0.25">
      <c r="A403" s="29" t="s">
        <v>159</v>
      </c>
      <c r="B403" s="46">
        <f>B405+B406+B407</f>
        <v>0</v>
      </c>
      <c r="C403" s="46">
        <f t="shared" ref="C403:K403" si="66">C405+C406+C407</f>
        <v>0</v>
      </c>
      <c r="D403" s="46">
        <f t="shared" si="66"/>
        <v>0</v>
      </c>
      <c r="E403" s="46">
        <f t="shared" si="66"/>
        <v>0</v>
      </c>
      <c r="F403" s="46">
        <f t="shared" si="62"/>
        <v>0</v>
      </c>
      <c r="G403" s="46">
        <f t="shared" si="66"/>
        <v>0</v>
      </c>
      <c r="H403" s="46">
        <f t="shared" si="66"/>
        <v>0</v>
      </c>
      <c r="I403" s="46">
        <f t="shared" ref="I403:I464" si="67">J403+K403</f>
        <v>0</v>
      </c>
      <c r="J403" s="46">
        <f t="shared" si="66"/>
        <v>0</v>
      </c>
      <c r="K403" s="46">
        <f t="shared" si="66"/>
        <v>0</v>
      </c>
      <c r="L403" s="46">
        <f t="shared" ref="L403:L464" si="68">I403+F403</f>
        <v>0</v>
      </c>
      <c r="M403" s="46">
        <f t="shared" si="63"/>
        <v>0</v>
      </c>
      <c r="N403" s="130"/>
    </row>
    <row r="404" spans="1:14" s="4" customFormat="1" ht="38.25" x14ac:dyDescent="0.25">
      <c r="A404" s="90" t="s">
        <v>211</v>
      </c>
      <c r="B404" s="17"/>
      <c r="C404" s="17"/>
      <c r="D404" s="12"/>
      <c r="E404" s="79"/>
      <c r="F404" s="17">
        <f t="shared" si="62"/>
        <v>0</v>
      </c>
      <c r="G404" s="17"/>
      <c r="H404" s="18"/>
      <c r="I404" s="18">
        <f t="shared" si="67"/>
        <v>0</v>
      </c>
      <c r="J404" s="18"/>
      <c r="K404" s="18"/>
      <c r="L404" s="79">
        <f t="shared" si="68"/>
        <v>0</v>
      </c>
      <c r="M404" s="79">
        <f t="shared" si="63"/>
        <v>0</v>
      </c>
      <c r="N404" s="122"/>
    </row>
    <row r="405" spans="1:14" s="4" customFormat="1" ht="15" x14ac:dyDescent="0.25">
      <c r="A405" s="31" t="s">
        <v>218</v>
      </c>
      <c r="B405" s="17"/>
      <c r="C405" s="17"/>
      <c r="D405" s="17"/>
      <c r="E405" s="17"/>
      <c r="F405" s="17">
        <f t="shared" si="62"/>
        <v>0</v>
      </c>
      <c r="G405" s="17"/>
      <c r="H405" s="18"/>
      <c r="I405" s="18">
        <f t="shared" si="67"/>
        <v>0</v>
      </c>
      <c r="J405" s="17"/>
      <c r="K405" s="17"/>
      <c r="L405" s="17">
        <f t="shared" si="68"/>
        <v>0</v>
      </c>
      <c r="M405" s="17">
        <f t="shared" si="63"/>
        <v>0</v>
      </c>
      <c r="N405" s="122"/>
    </row>
    <row r="406" spans="1:14" s="4" customFormat="1" ht="48.75" customHeight="1" x14ac:dyDescent="0.25">
      <c r="A406" s="31"/>
      <c r="B406" s="17"/>
      <c r="C406" s="17"/>
      <c r="D406" s="17"/>
      <c r="E406" s="17"/>
      <c r="F406" s="17">
        <f t="shared" si="62"/>
        <v>0</v>
      </c>
      <c r="G406" s="17"/>
      <c r="H406" s="18"/>
      <c r="I406" s="18">
        <f t="shared" si="67"/>
        <v>0</v>
      </c>
      <c r="J406" s="17"/>
      <c r="K406" s="17"/>
      <c r="L406" s="17">
        <f t="shared" si="68"/>
        <v>0</v>
      </c>
      <c r="M406" s="17">
        <f t="shared" si="63"/>
        <v>0</v>
      </c>
      <c r="N406" s="122"/>
    </row>
    <row r="407" spans="1:14" s="4" customFormat="1" ht="15" x14ac:dyDescent="0.25">
      <c r="A407" s="31"/>
      <c r="B407" s="17"/>
      <c r="C407" s="17"/>
      <c r="D407" s="17"/>
      <c r="E407" s="17"/>
      <c r="F407" s="17">
        <f t="shared" si="62"/>
        <v>0</v>
      </c>
      <c r="G407" s="17"/>
      <c r="H407" s="18"/>
      <c r="I407" s="18">
        <f t="shared" si="67"/>
        <v>0</v>
      </c>
      <c r="J407" s="17"/>
      <c r="K407" s="17"/>
      <c r="L407" s="17">
        <f t="shared" si="68"/>
        <v>0</v>
      </c>
      <c r="M407" s="17">
        <f t="shared" si="63"/>
        <v>0</v>
      </c>
      <c r="N407" s="122"/>
    </row>
    <row r="408" spans="1:14" s="4" customFormat="1" ht="25.5" x14ac:dyDescent="0.25">
      <c r="A408" s="34" t="s">
        <v>49</v>
      </c>
      <c r="B408" s="35"/>
      <c r="C408" s="35"/>
      <c r="D408" s="12"/>
      <c r="E408" s="79"/>
      <c r="F408" s="35">
        <f t="shared" si="62"/>
        <v>0</v>
      </c>
      <c r="G408" s="35"/>
      <c r="H408" s="158"/>
      <c r="I408" s="18">
        <f t="shared" si="67"/>
        <v>0</v>
      </c>
      <c r="J408" s="17"/>
      <c r="K408" s="17"/>
      <c r="L408" s="79">
        <f t="shared" si="68"/>
        <v>0</v>
      </c>
      <c r="M408" s="79">
        <f t="shared" si="63"/>
        <v>0</v>
      </c>
      <c r="N408" s="122"/>
    </row>
    <row r="409" spans="1:14" s="4" customFormat="1" ht="127.5" x14ac:dyDescent="0.25">
      <c r="A409" s="31" t="s">
        <v>160</v>
      </c>
      <c r="B409" s="17"/>
      <c r="C409" s="17"/>
      <c r="D409" s="17"/>
      <c r="E409" s="17"/>
      <c r="F409" s="17">
        <f t="shared" si="62"/>
        <v>0</v>
      </c>
      <c r="G409" s="17"/>
      <c r="H409" s="17"/>
      <c r="I409" s="17">
        <f t="shared" si="67"/>
        <v>0</v>
      </c>
      <c r="J409" s="17"/>
      <c r="K409" s="17"/>
      <c r="L409" s="17">
        <f t="shared" si="68"/>
        <v>0</v>
      </c>
      <c r="M409" s="17">
        <f t="shared" si="63"/>
        <v>0</v>
      </c>
      <c r="N409" s="122"/>
    </row>
    <row r="410" spans="1:14" s="4" customFormat="1" ht="15" x14ac:dyDescent="0.25">
      <c r="A410" s="34" t="s">
        <v>51</v>
      </c>
      <c r="B410" s="17"/>
      <c r="C410" s="17"/>
      <c r="D410" s="17"/>
      <c r="E410" s="17"/>
      <c r="F410" s="17">
        <f t="shared" si="62"/>
        <v>0</v>
      </c>
      <c r="G410" s="17"/>
      <c r="H410" s="18"/>
      <c r="I410" s="18">
        <f t="shared" si="67"/>
        <v>0</v>
      </c>
      <c r="J410" s="17"/>
      <c r="K410" s="17"/>
      <c r="L410" s="17">
        <f t="shared" si="68"/>
        <v>0</v>
      </c>
      <c r="M410" s="17">
        <f t="shared" si="63"/>
        <v>0</v>
      </c>
      <c r="N410" s="122"/>
    </row>
    <row r="411" spans="1:14" s="4" customFormat="1" ht="15" x14ac:dyDescent="0.25">
      <c r="A411" s="31"/>
      <c r="B411" s="17"/>
      <c r="C411" s="17"/>
      <c r="D411" s="17"/>
      <c r="E411" s="17"/>
      <c r="F411" s="17">
        <f t="shared" si="62"/>
        <v>0</v>
      </c>
      <c r="G411" s="17"/>
      <c r="H411" s="18"/>
      <c r="I411" s="18">
        <f t="shared" si="67"/>
        <v>0</v>
      </c>
      <c r="J411" s="17"/>
      <c r="K411" s="17"/>
      <c r="L411" s="17">
        <f t="shared" si="68"/>
        <v>0</v>
      </c>
      <c r="M411" s="17">
        <f t="shared" si="63"/>
        <v>0</v>
      </c>
      <c r="N411" s="122"/>
    </row>
    <row r="412" spans="1:14" s="4" customFormat="1" ht="25.5" x14ac:dyDescent="0.25">
      <c r="A412" s="31" t="s">
        <v>161</v>
      </c>
      <c r="B412" s="17"/>
      <c r="C412" s="17"/>
      <c r="D412" s="17"/>
      <c r="E412" s="17"/>
      <c r="F412" s="17">
        <f t="shared" si="62"/>
        <v>0</v>
      </c>
      <c r="G412" s="17"/>
      <c r="H412" s="18"/>
      <c r="I412" s="18">
        <f t="shared" si="67"/>
        <v>0</v>
      </c>
      <c r="J412" s="17"/>
      <c r="K412" s="17"/>
      <c r="L412" s="17">
        <f t="shared" si="68"/>
        <v>0</v>
      </c>
      <c r="M412" s="17">
        <f t="shared" si="63"/>
        <v>0</v>
      </c>
      <c r="N412" s="122"/>
    </row>
    <row r="413" spans="1:14" s="4" customFormat="1" ht="25.5" x14ac:dyDescent="0.25">
      <c r="A413" s="91" t="s">
        <v>162</v>
      </c>
      <c r="B413" s="69">
        <v>101874</v>
      </c>
      <c r="C413" s="69">
        <v>93477</v>
      </c>
      <c r="D413" s="69">
        <v>93477</v>
      </c>
      <c r="E413" s="69">
        <v>15447</v>
      </c>
      <c r="F413" s="69">
        <f t="shared" si="62"/>
        <v>0</v>
      </c>
      <c r="G413" s="69"/>
      <c r="H413" s="69"/>
      <c r="I413" s="69">
        <f t="shared" si="67"/>
        <v>0</v>
      </c>
      <c r="J413" s="69"/>
      <c r="K413" s="69"/>
      <c r="L413" s="69">
        <f t="shared" si="68"/>
        <v>0</v>
      </c>
      <c r="M413" s="69">
        <f t="shared" si="63"/>
        <v>93477</v>
      </c>
      <c r="N413" s="137"/>
    </row>
    <row r="414" spans="1:14" s="4" customFormat="1" ht="15" x14ac:dyDescent="0.25">
      <c r="A414" s="91" t="s">
        <v>163</v>
      </c>
      <c r="B414" s="69">
        <v>8013</v>
      </c>
      <c r="C414" s="69">
        <v>8000</v>
      </c>
      <c r="D414" s="69">
        <v>8000</v>
      </c>
      <c r="E414" s="69">
        <v>1145</v>
      </c>
      <c r="F414" s="69">
        <f t="shared" si="62"/>
        <v>0</v>
      </c>
      <c r="G414" s="69"/>
      <c r="H414" s="69"/>
      <c r="I414" s="69">
        <f t="shared" si="67"/>
        <v>0</v>
      </c>
      <c r="J414" s="69"/>
      <c r="K414" s="69"/>
      <c r="L414" s="69">
        <f t="shared" si="68"/>
        <v>0</v>
      </c>
      <c r="M414" s="69">
        <f t="shared" si="63"/>
        <v>8000</v>
      </c>
      <c r="N414" s="137"/>
    </row>
    <row r="415" spans="1:14" s="4" customFormat="1" ht="15" x14ac:dyDescent="0.25">
      <c r="A415" s="31" t="s">
        <v>164</v>
      </c>
      <c r="B415" s="17">
        <v>6800</v>
      </c>
      <c r="C415" s="17">
        <v>7000</v>
      </c>
      <c r="D415" s="17">
        <v>7000</v>
      </c>
      <c r="E415" s="17"/>
      <c r="F415" s="17">
        <f t="shared" si="62"/>
        <v>0</v>
      </c>
      <c r="G415" s="17"/>
      <c r="H415" s="18"/>
      <c r="I415" s="18">
        <f t="shared" si="67"/>
        <v>0</v>
      </c>
      <c r="J415" s="18"/>
      <c r="K415" s="17"/>
      <c r="L415" s="17">
        <f t="shared" si="68"/>
        <v>0</v>
      </c>
      <c r="M415" s="17">
        <f t="shared" si="63"/>
        <v>7000</v>
      </c>
      <c r="N415" s="122"/>
    </row>
    <row r="416" spans="1:14" s="4" customFormat="1" ht="15" x14ac:dyDescent="0.25">
      <c r="A416" s="29" t="s">
        <v>165</v>
      </c>
      <c r="B416" s="46"/>
      <c r="C416" s="46"/>
      <c r="D416" s="46"/>
      <c r="E416" s="46"/>
      <c r="F416" s="46">
        <f t="shared" si="62"/>
        <v>0</v>
      </c>
      <c r="G416" s="46"/>
      <c r="H416" s="46"/>
      <c r="I416" s="46">
        <f t="shared" si="67"/>
        <v>0</v>
      </c>
      <c r="J416" s="46"/>
      <c r="K416" s="46"/>
      <c r="L416" s="46">
        <f t="shared" si="68"/>
        <v>0</v>
      </c>
      <c r="M416" s="46">
        <f t="shared" si="63"/>
        <v>0</v>
      </c>
      <c r="N416" s="130"/>
    </row>
    <row r="417" spans="1:14" s="4" customFormat="1" ht="15" x14ac:dyDescent="0.25">
      <c r="A417" s="31" t="s">
        <v>63</v>
      </c>
      <c r="B417" s="17"/>
      <c r="C417" s="17"/>
      <c r="D417" s="17"/>
      <c r="E417" s="17"/>
      <c r="F417" s="17">
        <f t="shared" si="62"/>
        <v>0</v>
      </c>
      <c r="G417" s="21"/>
      <c r="H417" s="18"/>
      <c r="I417" s="18">
        <f t="shared" si="67"/>
        <v>0</v>
      </c>
      <c r="J417" s="17"/>
      <c r="K417" s="17"/>
      <c r="L417" s="17">
        <f t="shared" si="68"/>
        <v>0</v>
      </c>
      <c r="M417" s="17">
        <f t="shared" si="63"/>
        <v>0</v>
      </c>
      <c r="N417" s="122"/>
    </row>
    <row r="418" spans="1:14" s="4" customFormat="1" ht="15" x14ac:dyDescent="0.25">
      <c r="A418" s="31"/>
      <c r="B418" s="17"/>
      <c r="C418" s="17"/>
      <c r="D418" s="17"/>
      <c r="E418" s="17"/>
      <c r="F418" s="17">
        <f t="shared" si="62"/>
        <v>0</v>
      </c>
      <c r="G418" s="21"/>
      <c r="H418" s="18"/>
      <c r="I418" s="18">
        <f t="shared" si="67"/>
        <v>0</v>
      </c>
      <c r="J418" s="17"/>
      <c r="K418" s="21"/>
      <c r="L418" s="21">
        <f t="shared" si="68"/>
        <v>0</v>
      </c>
      <c r="M418" s="21">
        <f t="shared" si="63"/>
        <v>0</v>
      </c>
      <c r="N418" s="122"/>
    </row>
    <row r="419" spans="1:14" s="4" customFormat="1" ht="15" x14ac:dyDescent="0.25">
      <c r="A419" s="31"/>
      <c r="B419" s="17"/>
      <c r="C419" s="17"/>
      <c r="D419" s="17"/>
      <c r="E419" s="17"/>
      <c r="F419" s="17">
        <f t="shared" si="62"/>
        <v>0</v>
      </c>
      <c r="G419" s="21"/>
      <c r="H419" s="18"/>
      <c r="I419" s="18">
        <f t="shared" si="67"/>
        <v>0</v>
      </c>
      <c r="J419" s="17"/>
      <c r="K419" s="21"/>
      <c r="L419" s="21">
        <f t="shared" si="68"/>
        <v>0</v>
      </c>
      <c r="M419" s="21">
        <f t="shared" si="63"/>
        <v>0</v>
      </c>
      <c r="N419" s="122"/>
    </row>
    <row r="420" spans="1:14" s="4" customFormat="1" ht="15" x14ac:dyDescent="0.25">
      <c r="A420" s="31"/>
      <c r="B420" s="17"/>
      <c r="C420" s="17"/>
      <c r="D420" s="17"/>
      <c r="E420" s="17"/>
      <c r="F420" s="17">
        <f t="shared" si="62"/>
        <v>0</v>
      </c>
      <c r="G420" s="21"/>
      <c r="H420" s="18"/>
      <c r="I420" s="18">
        <f t="shared" si="67"/>
        <v>0</v>
      </c>
      <c r="J420" s="17"/>
      <c r="K420" s="17"/>
      <c r="L420" s="17">
        <f t="shared" si="68"/>
        <v>0</v>
      </c>
      <c r="M420" s="17">
        <f t="shared" si="63"/>
        <v>0</v>
      </c>
      <c r="N420" s="122"/>
    </row>
    <row r="421" spans="1:14" s="4" customFormat="1" ht="15" x14ac:dyDescent="0.25">
      <c r="A421" s="31"/>
      <c r="B421" s="17"/>
      <c r="C421" s="17"/>
      <c r="D421" s="17"/>
      <c r="E421" s="17"/>
      <c r="F421" s="17">
        <f t="shared" si="62"/>
        <v>0</v>
      </c>
      <c r="G421" s="21"/>
      <c r="H421" s="18"/>
      <c r="I421" s="18">
        <f t="shared" si="67"/>
        <v>0</v>
      </c>
      <c r="J421" s="17"/>
      <c r="K421" s="17"/>
      <c r="L421" s="17">
        <f t="shared" si="68"/>
        <v>0</v>
      </c>
      <c r="M421" s="17">
        <f t="shared" si="63"/>
        <v>0</v>
      </c>
      <c r="N421" s="122"/>
    </row>
    <row r="422" spans="1:14" s="4" customFormat="1" ht="15" x14ac:dyDescent="0.25">
      <c r="A422" s="31"/>
      <c r="B422" s="17"/>
      <c r="C422" s="17"/>
      <c r="D422" s="17"/>
      <c r="E422" s="17"/>
      <c r="F422" s="17">
        <f t="shared" si="62"/>
        <v>0</v>
      </c>
      <c r="G422" s="17"/>
      <c r="H422" s="18"/>
      <c r="I422" s="18">
        <f t="shared" si="67"/>
        <v>0</v>
      </c>
      <c r="J422" s="17"/>
      <c r="K422" s="17"/>
      <c r="L422" s="17">
        <f t="shared" si="68"/>
        <v>0</v>
      </c>
      <c r="M422" s="17">
        <f t="shared" si="63"/>
        <v>0</v>
      </c>
      <c r="N422" s="122"/>
    </row>
    <row r="423" spans="1:14" s="4" customFormat="1" ht="15" x14ac:dyDescent="0.25">
      <c r="A423" s="31"/>
      <c r="B423" s="17"/>
      <c r="C423" s="17"/>
      <c r="D423" s="17"/>
      <c r="E423" s="17"/>
      <c r="F423" s="17">
        <f t="shared" si="62"/>
        <v>0</v>
      </c>
      <c r="G423" s="17"/>
      <c r="H423" s="18"/>
      <c r="I423" s="18">
        <f t="shared" si="67"/>
        <v>0</v>
      </c>
      <c r="J423" s="17"/>
      <c r="K423" s="17"/>
      <c r="L423" s="17">
        <f t="shared" si="68"/>
        <v>0</v>
      </c>
      <c r="M423" s="17">
        <f t="shared" si="63"/>
        <v>0</v>
      </c>
      <c r="N423" s="122"/>
    </row>
    <row r="424" spans="1:14" s="4" customFormat="1" ht="15" x14ac:dyDescent="0.25">
      <c r="A424" s="31"/>
      <c r="B424" s="17"/>
      <c r="C424" s="17"/>
      <c r="D424" s="17"/>
      <c r="E424" s="17"/>
      <c r="F424" s="17">
        <f t="shared" si="62"/>
        <v>0</v>
      </c>
      <c r="G424" s="17"/>
      <c r="H424" s="18"/>
      <c r="I424" s="18">
        <f t="shared" si="67"/>
        <v>0</v>
      </c>
      <c r="J424" s="17"/>
      <c r="K424" s="17"/>
      <c r="L424" s="17">
        <f t="shared" si="68"/>
        <v>0</v>
      </c>
      <c r="M424" s="17">
        <f t="shared" si="63"/>
        <v>0</v>
      </c>
      <c r="N424" s="122"/>
    </row>
    <row r="425" spans="1:14" s="4" customFormat="1" ht="15" x14ac:dyDescent="0.25">
      <c r="A425" s="31"/>
      <c r="B425" s="17"/>
      <c r="C425" s="17"/>
      <c r="D425" s="17"/>
      <c r="E425" s="17"/>
      <c r="F425" s="17">
        <f t="shared" si="62"/>
        <v>0</v>
      </c>
      <c r="G425" s="17"/>
      <c r="H425" s="18"/>
      <c r="I425" s="18">
        <f t="shared" si="67"/>
        <v>0</v>
      </c>
      <c r="J425" s="17"/>
      <c r="K425" s="17"/>
      <c r="L425" s="17">
        <f t="shared" si="68"/>
        <v>0</v>
      </c>
      <c r="M425" s="17">
        <f t="shared" si="63"/>
        <v>0</v>
      </c>
      <c r="N425" s="122"/>
    </row>
    <row r="426" spans="1:14" s="4" customFormat="1" ht="25.5" x14ac:dyDescent="0.25">
      <c r="A426" s="31" t="s">
        <v>166</v>
      </c>
      <c r="B426" s="17"/>
      <c r="C426" s="17"/>
      <c r="D426" s="17"/>
      <c r="E426" s="17"/>
      <c r="F426" s="17">
        <f t="shared" si="62"/>
        <v>0</v>
      </c>
      <c r="G426" s="17"/>
      <c r="H426" s="18"/>
      <c r="I426" s="18">
        <f t="shared" si="67"/>
        <v>0</v>
      </c>
      <c r="J426" s="17"/>
      <c r="K426" s="17"/>
      <c r="L426" s="17">
        <f t="shared" si="68"/>
        <v>0</v>
      </c>
      <c r="M426" s="17">
        <f t="shared" si="63"/>
        <v>0</v>
      </c>
      <c r="N426" s="122"/>
    </row>
    <row r="427" spans="1:14" s="4" customFormat="1" ht="15" x14ac:dyDescent="0.25">
      <c r="A427" s="31" t="s">
        <v>167</v>
      </c>
      <c r="B427" s="17"/>
      <c r="C427" s="17">
        <v>10000</v>
      </c>
      <c r="D427" s="17">
        <v>10000</v>
      </c>
      <c r="E427" s="17"/>
      <c r="F427" s="17">
        <f t="shared" si="62"/>
        <v>0</v>
      </c>
      <c r="G427" s="17"/>
      <c r="H427" s="18"/>
      <c r="I427" s="18">
        <f t="shared" si="67"/>
        <v>0</v>
      </c>
      <c r="J427" s="17"/>
      <c r="K427" s="17"/>
      <c r="L427" s="17">
        <f t="shared" si="68"/>
        <v>0</v>
      </c>
      <c r="M427" s="17">
        <f t="shared" si="63"/>
        <v>10000</v>
      </c>
      <c r="N427" s="122"/>
    </row>
    <row r="428" spans="1:14" s="4" customFormat="1" ht="15" x14ac:dyDescent="0.25">
      <c r="A428" s="92" t="s">
        <v>168</v>
      </c>
      <c r="B428" s="17"/>
      <c r="C428" s="17"/>
      <c r="D428" s="17"/>
      <c r="E428" s="17"/>
      <c r="F428" s="17">
        <f t="shared" si="62"/>
        <v>0</v>
      </c>
      <c r="G428" s="17"/>
      <c r="H428" s="18"/>
      <c r="I428" s="18">
        <f t="shared" si="67"/>
        <v>0</v>
      </c>
      <c r="J428" s="17"/>
      <c r="K428" s="17"/>
      <c r="L428" s="17">
        <f t="shared" si="68"/>
        <v>0</v>
      </c>
      <c r="M428" s="17">
        <f t="shared" si="63"/>
        <v>0</v>
      </c>
      <c r="N428" s="122"/>
    </row>
    <row r="429" spans="1:14" s="4" customFormat="1" ht="15" x14ac:dyDescent="0.25">
      <c r="A429" s="31" t="s">
        <v>169</v>
      </c>
      <c r="B429" s="17">
        <v>54000</v>
      </c>
      <c r="C429" s="17"/>
      <c r="D429" s="17"/>
      <c r="E429" s="17"/>
      <c r="F429" s="17">
        <f t="shared" si="62"/>
        <v>0</v>
      </c>
      <c r="G429" s="17"/>
      <c r="H429" s="18"/>
      <c r="I429" s="18">
        <f t="shared" si="67"/>
        <v>0</v>
      </c>
      <c r="J429" s="17"/>
      <c r="K429" s="17"/>
      <c r="L429" s="17">
        <f t="shared" si="68"/>
        <v>0</v>
      </c>
      <c r="M429" s="17">
        <f t="shared" si="63"/>
        <v>0</v>
      </c>
      <c r="N429" s="122"/>
    </row>
    <row r="430" spans="1:14" s="4" customFormat="1" ht="15" x14ac:dyDescent="0.25">
      <c r="A430" s="6" t="s">
        <v>170</v>
      </c>
      <c r="B430" s="7">
        <f>B49</f>
        <v>3395430.14</v>
      </c>
      <c r="C430" s="7">
        <f>C49</f>
        <v>2437770.96</v>
      </c>
      <c r="D430" s="7">
        <f>D49</f>
        <v>2616018.2999999998</v>
      </c>
      <c r="E430" s="7">
        <f>E49</f>
        <v>489972.89</v>
      </c>
      <c r="F430" s="7">
        <f t="shared" si="62"/>
        <v>38105.770000000004</v>
      </c>
      <c r="G430" s="7">
        <f>G49</f>
        <v>0</v>
      </c>
      <c r="H430" s="7">
        <f>H49</f>
        <v>38105.770000000004</v>
      </c>
      <c r="I430" s="7">
        <f t="shared" si="67"/>
        <v>0</v>
      </c>
      <c r="J430" s="7">
        <f>J49</f>
        <v>0</v>
      </c>
      <c r="K430" s="7">
        <f>K49</f>
        <v>0</v>
      </c>
      <c r="L430" s="7">
        <f t="shared" si="68"/>
        <v>38105.770000000004</v>
      </c>
      <c r="M430" s="7">
        <f t="shared" si="63"/>
        <v>2654124.0699999998</v>
      </c>
      <c r="N430" s="118"/>
    </row>
    <row r="431" spans="1:14" s="4" customFormat="1" ht="15" x14ac:dyDescent="0.25">
      <c r="A431" s="93" t="s">
        <v>171</v>
      </c>
      <c r="B431" s="94">
        <f>B8-B430</f>
        <v>18906.430000000168</v>
      </c>
      <c r="C431" s="94">
        <f>C8-C430</f>
        <v>0</v>
      </c>
      <c r="D431" s="94">
        <f>D8-D430</f>
        <v>-178247.33999999985</v>
      </c>
      <c r="E431" s="94">
        <f>E8-E430</f>
        <v>463.0800000000163</v>
      </c>
      <c r="F431" s="94">
        <f t="shared" si="62"/>
        <v>0</v>
      </c>
      <c r="G431" s="94">
        <f>G8-G430</f>
        <v>0</v>
      </c>
      <c r="H431" s="94">
        <f>H8-H430</f>
        <v>0</v>
      </c>
      <c r="I431" s="94">
        <f t="shared" si="67"/>
        <v>0</v>
      </c>
      <c r="J431" s="94">
        <f>J8-J430</f>
        <v>0</v>
      </c>
      <c r="K431" s="94">
        <f>K8-K430</f>
        <v>0</v>
      </c>
      <c r="L431" s="94">
        <f t="shared" si="68"/>
        <v>0</v>
      </c>
      <c r="M431" s="94">
        <f t="shared" si="63"/>
        <v>-178247.33999999985</v>
      </c>
      <c r="N431" s="143"/>
    </row>
    <row r="432" spans="1:14" s="4" customFormat="1" ht="25.5" x14ac:dyDescent="0.25">
      <c r="A432" s="95" t="s">
        <v>172</v>
      </c>
      <c r="B432" s="170"/>
      <c r="C432" s="170"/>
      <c r="D432" s="170"/>
      <c r="E432" s="170"/>
      <c r="F432" s="170"/>
      <c r="G432" s="170"/>
      <c r="H432" s="170"/>
      <c r="I432" s="170"/>
      <c r="J432" s="170"/>
      <c r="K432" s="170"/>
      <c r="L432" s="170"/>
      <c r="M432" s="170"/>
      <c r="N432" s="170"/>
    </row>
    <row r="433" spans="1:17" s="4" customFormat="1" ht="15" x14ac:dyDescent="0.25">
      <c r="A433" s="8" t="s">
        <v>173</v>
      </c>
      <c r="B433" s="96">
        <f>B441+B440+B437+B434</f>
        <v>0</v>
      </c>
      <c r="C433" s="96">
        <f t="shared" ref="C433:K433" si="69">C441+C440+C437+C434</f>
        <v>0</v>
      </c>
      <c r="D433" s="96">
        <f t="shared" si="69"/>
        <v>0</v>
      </c>
      <c r="E433" s="96">
        <f t="shared" si="69"/>
        <v>0</v>
      </c>
      <c r="F433" s="96">
        <f t="shared" si="62"/>
        <v>0</v>
      </c>
      <c r="G433" s="96">
        <f t="shared" si="69"/>
        <v>0</v>
      </c>
      <c r="H433" s="96">
        <f t="shared" si="69"/>
        <v>0</v>
      </c>
      <c r="I433" s="96">
        <f t="shared" si="67"/>
        <v>0</v>
      </c>
      <c r="J433" s="96">
        <f t="shared" si="69"/>
        <v>0</v>
      </c>
      <c r="K433" s="96">
        <f t="shared" si="69"/>
        <v>0</v>
      </c>
      <c r="L433" s="96">
        <f t="shared" si="68"/>
        <v>0</v>
      </c>
      <c r="M433" s="96">
        <f t="shared" si="63"/>
        <v>0</v>
      </c>
      <c r="N433" s="144"/>
    </row>
    <row r="434" spans="1:17" s="4" customFormat="1" ht="25.5" x14ac:dyDescent="0.25">
      <c r="A434" s="8" t="s">
        <v>174</v>
      </c>
      <c r="B434" s="60">
        <f>(B435-B436)</f>
        <v>0</v>
      </c>
      <c r="C434" s="60">
        <f t="shared" ref="C434:K434" si="70">(C435-C436)</f>
        <v>0</v>
      </c>
      <c r="D434" s="60">
        <f t="shared" si="70"/>
        <v>0</v>
      </c>
      <c r="E434" s="60">
        <f t="shared" si="70"/>
        <v>0</v>
      </c>
      <c r="F434" s="60">
        <f t="shared" si="62"/>
        <v>0</v>
      </c>
      <c r="G434" s="60">
        <f t="shared" si="70"/>
        <v>0</v>
      </c>
      <c r="H434" s="60">
        <f t="shared" si="70"/>
        <v>0</v>
      </c>
      <c r="I434" s="60">
        <f t="shared" si="67"/>
        <v>0</v>
      </c>
      <c r="J434" s="60">
        <f t="shared" si="70"/>
        <v>0</v>
      </c>
      <c r="K434" s="60">
        <f t="shared" si="70"/>
        <v>0</v>
      </c>
      <c r="L434" s="60">
        <f t="shared" si="68"/>
        <v>0</v>
      </c>
      <c r="M434" s="60">
        <f t="shared" si="63"/>
        <v>0</v>
      </c>
      <c r="N434" s="145"/>
    </row>
    <row r="435" spans="1:17" s="4" customFormat="1" ht="15" x14ac:dyDescent="0.25">
      <c r="A435" s="97" t="s">
        <v>175</v>
      </c>
      <c r="B435" s="35"/>
      <c r="C435" s="35"/>
      <c r="D435" s="35"/>
      <c r="E435" s="35"/>
      <c r="F435" s="35">
        <f t="shared" si="62"/>
        <v>0</v>
      </c>
      <c r="G435" s="35"/>
      <c r="H435" s="158"/>
      <c r="I435" s="158">
        <f t="shared" si="67"/>
        <v>0</v>
      </c>
      <c r="J435" s="35"/>
      <c r="K435" s="35"/>
      <c r="L435" s="35">
        <f t="shared" si="68"/>
        <v>0</v>
      </c>
      <c r="M435" s="35">
        <f t="shared" si="63"/>
        <v>0</v>
      </c>
      <c r="N435" s="126"/>
    </row>
    <row r="436" spans="1:17" s="4" customFormat="1" ht="15" x14ac:dyDescent="0.25">
      <c r="A436" s="97" t="s">
        <v>176</v>
      </c>
      <c r="B436" s="35"/>
      <c r="C436" s="35"/>
      <c r="D436" s="35"/>
      <c r="E436" s="35"/>
      <c r="F436" s="35">
        <f t="shared" si="62"/>
        <v>0</v>
      </c>
      <c r="G436" s="35"/>
      <c r="H436" s="158"/>
      <c r="I436" s="158">
        <f t="shared" si="67"/>
        <v>0</v>
      </c>
      <c r="J436" s="35"/>
      <c r="K436" s="35"/>
      <c r="L436" s="35">
        <f t="shared" si="68"/>
        <v>0</v>
      </c>
      <c r="M436" s="35">
        <f t="shared" si="63"/>
        <v>0</v>
      </c>
      <c r="N436" s="126"/>
    </row>
    <row r="437" spans="1:17" s="4" customFormat="1" ht="25.5" x14ac:dyDescent="0.25">
      <c r="A437" s="8" t="s">
        <v>177</v>
      </c>
      <c r="B437" s="60">
        <f t="shared" ref="B437:K437" si="71">(B438-B439)</f>
        <v>0</v>
      </c>
      <c r="C437" s="60">
        <f t="shared" si="71"/>
        <v>0</v>
      </c>
      <c r="D437" s="60">
        <f t="shared" si="71"/>
        <v>0</v>
      </c>
      <c r="E437" s="60">
        <f t="shared" si="71"/>
        <v>0</v>
      </c>
      <c r="F437" s="60">
        <f t="shared" si="62"/>
        <v>0</v>
      </c>
      <c r="G437" s="60">
        <f t="shared" si="71"/>
        <v>0</v>
      </c>
      <c r="H437" s="60">
        <f t="shared" si="71"/>
        <v>0</v>
      </c>
      <c r="I437" s="60">
        <f t="shared" si="67"/>
        <v>0</v>
      </c>
      <c r="J437" s="60">
        <f t="shared" si="71"/>
        <v>0</v>
      </c>
      <c r="K437" s="60">
        <f t="shared" si="71"/>
        <v>0</v>
      </c>
      <c r="L437" s="60">
        <f t="shared" si="68"/>
        <v>0</v>
      </c>
      <c r="M437" s="60">
        <f t="shared" si="63"/>
        <v>0</v>
      </c>
      <c r="N437" s="145"/>
    </row>
    <row r="438" spans="1:17" s="4" customFormat="1" ht="15" x14ac:dyDescent="0.25">
      <c r="A438" s="97" t="s">
        <v>178</v>
      </c>
      <c r="B438" s="35"/>
      <c r="C438" s="35"/>
      <c r="D438" s="35"/>
      <c r="E438" s="35"/>
      <c r="F438" s="35">
        <f t="shared" si="62"/>
        <v>0</v>
      </c>
      <c r="G438" s="35"/>
      <c r="H438" s="158"/>
      <c r="I438" s="158">
        <f t="shared" si="67"/>
        <v>0</v>
      </c>
      <c r="J438" s="35"/>
      <c r="K438" s="35"/>
      <c r="L438" s="35">
        <f t="shared" si="68"/>
        <v>0</v>
      </c>
      <c r="M438" s="35">
        <f t="shared" si="63"/>
        <v>0</v>
      </c>
      <c r="N438" s="126"/>
    </row>
    <row r="439" spans="1:17" s="4" customFormat="1" ht="15" x14ac:dyDescent="0.25">
      <c r="A439" s="97" t="s">
        <v>179</v>
      </c>
      <c r="B439" s="35"/>
      <c r="C439" s="35"/>
      <c r="D439" s="35"/>
      <c r="E439" s="35"/>
      <c r="F439" s="35">
        <f t="shared" si="62"/>
        <v>0</v>
      </c>
      <c r="G439" s="35"/>
      <c r="H439" s="158"/>
      <c r="I439" s="158">
        <f t="shared" si="67"/>
        <v>0</v>
      </c>
      <c r="J439" s="35"/>
      <c r="K439" s="35"/>
      <c r="L439" s="35">
        <f t="shared" si="68"/>
        <v>0</v>
      </c>
      <c r="M439" s="35">
        <f t="shared" si="63"/>
        <v>0</v>
      </c>
      <c r="N439" s="126"/>
    </row>
    <row r="440" spans="1:17" s="4" customFormat="1" ht="15" x14ac:dyDescent="0.25">
      <c r="A440" s="8" t="s">
        <v>180</v>
      </c>
      <c r="B440" s="60">
        <v>0</v>
      </c>
      <c r="C440" s="60">
        <v>0</v>
      </c>
      <c r="D440" s="60">
        <v>0</v>
      </c>
      <c r="E440" s="60">
        <v>0</v>
      </c>
      <c r="F440" s="60">
        <f t="shared" si="62"/>
        <v>0</v>
      </c>
      <c r="G440" s="60">
        <v>0</v>
      </c>
      <c r="H440" s="60">
        <v>0</v>
      </c>
      <c r="I440" s="60">
        <f t="shared" si="67"/>
        <v>0</v>
      </c>
      <c r="J440" s="60">
        <v>0</v>
      </c>
      <c r="K440" s="60">
        <v>0</v>
      </c>
      <c r="L440" s="60">
        <f t="shared" si="68"/>
        <v>0</v>
      </c>
      <c r="M440" s="60">
        <f t="shared" si="63"/>
        <v>0</v>
      </c>
      <c r="N440" s="145"/>
    </row>
    <row r="441" spans="1:17" s="4" customFormat="1" ht="24" customHeight="1" x14ac:dyDescent="0.25">
      <c r="A441" s="8" t="s">
        <v>181</v>
      </c>
      <c r="B441" s="60"/>
      <c r="C441" s="60"/>
      <c r="D441" s="60"/>
      <c r="E441" s="60"/>
      <c r="F441" s="60">
        <f t="shared" ref="F441:F464" si="72">G441+H441</f>
        <v>0</v>
      </c>
      <c r="G441" s="60"/>
      <c r="H441" s="60"/>
      <c r="I441" s="60">
        <f t="shared" si="67"/>
        <v>0</v>
      </c>
      <c r="J441" s="60"/>
      <c r="K441" s="60"/>
      <c r="L441" s="60">
        <f t="shared" si="68"/>
        <v>0</v>
      </c>
      <c r="M441" s="60">
        <f t="shared" ref="M441:M464" si="73">D441+L441</f>
        <v>0</v>
      </c>
      <c r="N441" s="145"/>
    </row>
    <row r="442" spans="1:17" s="4" customFormat="1" x14ac:dyDescent="0.25">
      <c r="A442" s="98" t="s">
        <v>182</v>
      </c>
      <c r="B442" s="171"/>
      <c r="C442" s="171"/>
      <c r="D442" s="171"/>
      <c r="E442" s="171"/>
      <c r="F442" s="171"/>
      <c r="G442" s="171"/>
      <c r="H442" s="172"/>
      <c r="I442" s="172"/>
      <c r="J442" s="171"/>
      <c r="K442" s="171"/>
      <c r="L442" s="171"/>
      <c r="M442" s="171"/>
      <c r="N442" s="146"/>
    </row>
    <row r="443" spans="1:17" s="4" customFormat="1" ht="15" x14ac:dyDescent="0.25">
      <c r="A443" s="29" t="s">
        <v>123</v>
      </c>
      <c r="B443" s="30">
        <f>B50+B67+B283+B290+B297+B303+B354+B360+B366+B373+B380+B386</f>
        <v>999171.15</v>
      </c>
      <c r="C443" s="30">
        <f>C50+C67+C283+C290+C297+C303+C354+C360+C366+C373+C380+C386</f>
        <v>1120907.1100000001</v>
      </c>
      <c r="D443" s="30">
        <f>D50+D67+D283+D290+D297+D303+D354+D360+D366+D373+D380+D386</f>
        <v>1120907.1100000001</v>
      </c>
      <c r="E443" s="30">
        <f>E50+E67+E283+E290+E297+E303+E354+E360+E366+E373+E380+E386</f>
        <v>212210.24</v>
      </c>
      <c r="F443" s="30">
        <f t="shared" si="72"/>
        <v>0</v>
      </c>
      <c r="G443" s="30">
        <f>G50+G67+G283+G290+G297+G303+G354+G360+G366+G373+G380+G386</f>
        <v>0</v>
      </c>
      <c r="H443" s="30">
        <f>H50+H67+H283+H290+H297+H303+H354+H360+H366+H373+H380+H386</f>
        <v>0</v>
      </c>
      <c r="I443" s="30">
        <f t="shared" si="67"/>
        <v>0</v>
      </c>
      <c r="J443" s="30">
        <f>J50+J67+J283+J290+J297+J303+J354+J360+J366+J373+J380+J386</f>
        <v>0</v>
      </c>
      <c r="K443" s="30">
        <f>K50+K67+K283+K290+K297+K303+K354+K360+K366+K373+K380+K386</f>
        <v>0</v>
      </c>
      <c r="L443" s="30">
        <f t="shared" si="68"/>
        <v>0</v>
      </c>
      <c r="M443" s="30">
        <f t="shared" si="73"/>
        <v>1120907.1100000001</v>
      </c>
      <c r="N443" s="125"/>
    </row>
    <row r="444" spans="1:17" s="41" customFormat="1" ht="15" x14ac:dyDescent="0.25">
      <c r="A444" s="62" t="s">
        <v>124</v>
      </c>
      <c r="B444" s="62">
        <f>B61+B98+B284+B291+B298+B304+B355+B361+B367+B374+B381+B387</f>
        <v>296508.18</v>
      </c>
      <c r="C444" s="62">
        <f>C61+C98+C284+C291+C298+C304+C355+C361+C367+C374+C381+C387</f>
        <v>333883.95</v>
      </c>
      <c r="D444" s="62">
        <f>D61+D98+D284+D291+D298+D304+D355+D361+D367+D374+D381+D387</f>
        <v>333883.95</v>
      </c>
      <c r="E444" s="62">
        <f>E61+E98+E284+E291+E298+E304+E355+E361+E367+E374+E381+E387</f>
        <v>80219.26999999999</v>
      </c>
      <c r="F444" s="62">
        <f t="shared" si="72"/>
        <v>0</v>
      </c>
      <c r="G444" s="62">
        <f>G61+G98+G284+G291+G298+G304+G355+G361+G367+G374+G381+G387</f>
        <v>0</v>
      </c>
      <c r="H444" s="62">
        <f>H61+H98+H284+H291+H298+H304+H355+H361+H367+H374+H381+H387</f>
        <v>0</v>
      </c>
      <c r="I444" s="62">
        <f t="shared" si="67"/>
        <v>0</v>
      </c>
      <c r="J444" s="62">
        <f>J61+J98+J284+J291+J298+J304+J355+J361+J367+J374+J381+J387</f>
        <v>0</v>
      </c>
      <c r="K444" s="62">
        <f>K61+K98+K284+K291+K298+K304+K355+K361+K367+K374+K381+K387</f>
        <v>0</v>
      </c>
      <c r="L444" s="62">
        <f t="shared" si="68"/>
        <v>0</v>
      </c>
      <c r="M444" s="62">
        <f t="shared" si="73"/>
        <v>333883.95</v>
      </c>
      <c r="N444" s="62"/>
      <c r="O444" s="4"/>
      <c r="P444" s="4"/>
      <c r="Q444" s="4"/>
    </row>
    <row r="445" spans="1:17" s="4" customFormat="1" ht="15" x14ac:dyDescent="0.25">
      <c r="A445" s="99" t="s">
        <v>76</v>
      </c>
      <c r="B445" s="48">
        <f>B121+B285+B292+B299+B305+B356+B362+B368+B375+B382+B388</f>
        <v>127600</v>
      </c>
      <c r="C445" s="48">
        <f>C121+C285+C292+C299+C305+C356+C362+C368+C375+C382+C388</f>
        <v>110000</v>
      </c>
      <c r="D445" s="48">
        <f>D121+D285+D292+D299+D305+D356+D362+D368+D375+D382+D388</f>
        <v>182000</v>
      </c>
      <c r="E445" s="48">
        <f>E121+E285+E292+E299+E305+E356+E362+E368+E375+E382+E388</f>
        <v>82643.89</v>
      </c>
      <c r="F445" s="48">
        <f t="shared" si="72"/>
        <v>0</v>
      </c>
      <c r="G445" s="48">
        <f>G121+G285+G292+G299+G305+G356+G362+G368+G375+G382+G388</f>
        <v>0</v>
      </c>
      <c r="H445" s="48">
        <f>H121+H285+H292+H299+H305+H356+H362+H368+H375+H382+H388</f>
        <v>0</v>
      </c>
      <c r="I445" s="48">
        <f t="shared" si="67"/>
        <v>0</v>
      </c>
      <c r="J445" s="48">
        <f>J121+J285+J292+J299+J305+J356+J362+J368+J375+J382+J388</f>
        <v>0</v>
      </c>
      <c r="K445" s="48">
        <f>K121+K285+K292+K299+K305+K356+K362+K368+K375+K382+K388</f>
        <v>0</v>
      </c>
      <c r="L445" s="48">
        <f t="shared" si="68"/>
        <v>0</v>
      </c>
      <c r="M445" s="48">
        <f t="shared" si="73"/>
        <v>182000</v>
      </c>
      <c r="N445" s="131"/>
    </row>
    <row r="446" spans="1:17" s="4" customFormat="1" ht="15" x14ac:dyDescent="0.25">
      <c r="A446" s="100" t="s">
        <v>125</v>
      </c>
      <c r="B446" s="101">
        <f t="shared" ref="B446:K446" si="74">B286+B293+B310+B311+B369+B376+B393</f>
        <v>0</v>
      </c>
      <c r="C446" s="101">
        <f t="shared" si="74"/>
        <v>0</v>
      </c>
      <c r="D446" s="101">
        <f t="shared" si="74"/>
        <v>0</v>
      </c>
      <c r="E446" s="101">
        <f t="shared" si="74"/>
        <v>0</v>
      </c>
      <c r="F446" s="101">
        <f t="shared" si="72"/>
        <v>0</v>
      </c>
      <c r="G446" s="101">
        <f t="shared" si="74"/>
        <v>0</v>
      </c>
      <c r="H446" s="101">
        <f t="shared" si="74"/>
        <v>0</v>
      </c>
      <c r="I446" s="101">
        <f t="shared" si="67"/>
        <v>0</v>
      </c>
      <c r="J446" s="101">
        <f t="shared" si="74"/>
        <v>0</v>
      </c>
      <c r="K446" s="101">
        <f t="shared" si="74"/>
        <v>0</v>
      </c>
      <c r="L446" s="101">
        <f t="shared" si="68"/>
        <v>0</v>
      </c>
      <c r="M446" s="101">
        <f t="shared" si="73"/>
        <v>0</v>
      </c>
      <c r="N446" s="147"/>
    </row>
    <row r="447" spans="1:17" s="4" customFormat="1" ht="15" x14ac:dyDescent="0.25">
      <c r="A447" s="102" t="s">
        <v>126</v>
      </c>
      <c r="B447" s="69">
        <f t="shared" ref="B447:K447" si="75">B414+B413+B389+B383+B377+B370+B363+B357+B306+B300+B294+B287</f>
        <v>109887</v>
      </c>
      <c r="C447" s="69">
        <f t="shared" si="75"/>
        <v>101477</v>
      </c>
      <c r="D447" s="69">
        <f t="shared" si="75"/>
        <v>101477</v>
      </c>
      <c r="E447" s="69">
        <f t="shared" si="75"/>
        <v>16592</v>
      </c>
      <c r="F447" s="69">
        <f t="shared" si="72"/>
        <v>0</v>
      </c>
      <c r="G447" s="69">
        <f t="shared" si="75"/>
        <v>0</v>
      </c>
      <c r="H447" s="69">
        <f t="shared" si="75"/>
        <v>0</v>
      </c>
      <c r="I447" s="69">
        <f t="shared" si="67"/>
        <v>0</v>
      </c>
      <c r="J447" s="69">
        <f t="shared" si="75"/>
        <v>0</v>
      </c>
      <c r="K447" s="69">
        <f t="shared" si="75"/>
        <v>0</v>
      </c>
      <c r="L447" s="69">
        <f t="shared" si="68"/>
        <v>0</v>
      </c>
      <c r="M447" s="69">
        <f t="shared" si="73"/>
        <v>101477</v>
      </c>
      <c r="N447" s="137"/>
    </row>
    <row r="448" spans="1:17" s="4" customFormat="1" ht="38.25" x14ac:dyDescent="0.25">
      <c r="A448" s="103" t="s">
        <v>83</v>
      </c>
      <c r="B448" s="50">
        <f t="shared" ref="B448:K448" si="76">B156+B149+B169</f>
        <v>0</v>
      </c>
      <c r="C448" s="50">
        <f t="shared" si="76"/>
        <v>0</v>
      </c>
      <c r="D448" s="50">
        <f t="shared" si="76"/>
        <v>0</v>
      </c>
      <c r="E448" s="50">
        <f t="shared" si="76"/>
        <v>0</v>
      </c>
      <c r="F448" s="50">
        <f t="shared" si="72"/>
        <v>0</v>
      </c>
      <c r="G448" s="50">
        <f t="shared" si="76"/>
        <v>0</v>
      </c>
      <c r="H448" s="50">
        <f t="shared" si="76"/>
        <v>0</v>
      </c>
      <c r="I448" s="50">
        <f t="shared" si="67"/>
        <v>0</v>
      </c>
      <c r="J448" s="50">
        <f t="shared" si="76"/>
        <v>0</v>
      </c>
      <c r="K448" s="50">
        <f t="shared" si="76"/>
        <v>0</v>
      </c>
      <c r="L448" s="50">
        <f t="shared" si="68"/>
        <v>0</v>
      </c>
      <c r="M448" s="50">
        <f t="shared" si="73"/>
        <v>0</v>
      </c>
      <c r="N448" s="132"/>
    </row>
    <row r="449" spans="1:14" s="4" customFormat="1" ht="15" x14ac:dyDescent="0.25">
      <c r="A449" s="104" t="s">
        <v>183</v>
      </c>
      <c r="B449" s="35"/>
      <c r="C449" s="35"/>
      <c r="D449" s="35"/>
      <c r="E449" s="35"/>
      <c r="F449" s="35">
        <f t="shared" si="72"/>
        <v>0</v>
      </c>
      <c r="G449" s="35"/>
      <c r="H449" s="158"/>
      <c r="I449" s="158">
        <f t="shared" si="67"/>
        <v>0</v>
      </c>
      <c r="J449" s="35"/>
      <c r="K449" s="35"/>
      <c r="L449" s="35">
        <f t="shared" si="68"/>
        <v>0</v>
      </c>
      <c r="M449" s="35">
        <f t="shared" si="73"/>
        <v>0</v>
      </c>
      <c r="N449" s="126"/>
    </row>
    <row r="450" spans="1:14" s="4" customFormat="1" ht="15" x14ac:dyDescent="0.25">
      <c r="A450" s="104" t="s">
        <v>184</v>
      </c>
      <c r="B450" s="35"/>
      <c r="C450" s="35"/>
      <c r="D450" s="35"/>
      <c r="E450" s="35"/>
      <c r="F450" s="35">
        <f t="shared" si="72"/>
        <v>0</v>
      </c>
      <c r="G450" s="35"/>
      <c r="H450" s="158"/>
      <c r="I450" s="158">
        <f t="shared" si="67"/>
        <v>0</v>
      </c>
      <c r="J450" s="35"/>
      <c r="K450" s="35"/>
      <c r="L450" s="35">
        <f t="shared" si="68"/>
        <v>0</v>
      </c>
      <c r="M450" s="35">
        <f t="shared" si="73"/>
        <v>0</v>
      </c>
      <c r="N450" s="126"/>
    </row>
    <row r="451" spans="1:14" s="4" customFormat="1" ht="15" x14ac:dyDescent="0.25">
      <c r="A451" s="104" t="s">
        <v>210</v>
      </c>
      <c r="B451" s="174">
        <f>-B431/(B9-B12-B454)</f>
        <v>-1.2155766907097222E-2</v>
      </c>
      <c r="C451" s="174">
        <f>-C431/(C9-C12-C454)</f>
        <v>0</v>
      </c>
      <c r="D451" s="174">
        <f>-D431/(D9-D12-D454)</f>
        <v>0.12292919999999989</v>
      </c>
      <c r="E451" s="174">
        <f>-E431/(E9-E12-E454)</f>
        <v>-1.7398236303952171E-3</v>
      </c>
      <c r="F451" s="174" t="e">
        <f t="shared" si="72"/>
        <v>#DIV/0!</v>
      </c>
      <c r="G451" s="174" t="e">
        <f>-G431/(G9-G12-G454)</f>
        <v>#DIV/0!</v>
      </c>
      <c r="H451" s="174" t="e">
        <f>-H431/(H9-H12-H454)</f>
        <v>#DIV/0!</v>
      </c>
      <c r="I451" s="174" t="e">
        <f t="shared" si="67"/>
        <v>#DIV/0!</v>
      </c>
      <c r="J451" s="174" t="e">
        <f>-J431/(J9-J12-J454)</f>
        <v>#DIV/0!</v>
      </c>
      <c r="K451" s="174" t="e">
        <f>-K431/(K9-K12-K454)</f>
        <v>#DIV/0!</v>
      </c>
      <c r="L451" s="174" t="e">
        <f t="shared" si="68"/>
        <v>#DIV/0!</v>
      </c>
      <c r="M451" s="174" t="e">
        <f t="shared" si="73"/>
        <v>#DIV/0!</v>
      </c>
      <c r="N451" s="145"/>
    </row>
    <row r="452" spans="1:14" s="4" customFormat="1" ht="38.25" x14ac:dyDescent="0.25">
      <c r="A452" s="175" t="s">
        <v>185</v>
      </c>
      <c r="B452" s="105">
        <f>(B9-B12)*10%+B455</f>
        <v>333781.99400000001</v>
      </c>
      <c r="C452" s="105">
        <f>(C9-C12)*10%+C455</f>
        <v>145000</v>
      </c>
      <c r="D452" s="105">
        <f>(D9-D12)*10%+D455</f>
        <v>145000</v>
      </c>
      <c r="E452" s="105">
        <f>(E9-E12)*10%+E455</f>
        <v>26616.491000000005</v>
      </c>
      <c r="F452" s="105">
        <f t="shared" si="72"/>
        <v>0</v>
      </c>
      <c r="G452" s="105">
        <f>(G9-G12)*10%+G455</f>
        <v>0</v>
      </c>
      <c r="H452" s="105">
        <f>(H9-H12)*10%+H455</f>
        <v>0</v>
      </c>
      <c r="I452" s="105">
        <f t="shared" si="67"/>
        <v>0</v>
      </c>
      <c r="J452" s="105">
        <f>(J9-J12)*10%+J455</f>
        <v>0</v>
      </c>
      <c r="K452" s="105">
        <f>(K9-K12)*10%+K455</f>
        <v>0</v>
      </c>
      <c r="L452" s="105">
        <f t="shared" si="68"/>
        <v>0</v>
      </c>
      <c r="M452" s="105">
        <f t="shared" si="73"/>
        <v>145000</v>
      </c>
      <c r="N452" s="145"/>
    </row>
    <row r="453" spans="1:14" s="4" customFormat="1" ht="38.25" x14ac:dyDescent="0.25">
      <c r="A453" s="175" t="s">
        <v>186</v>
      </c>
      <c r="B453" s="105">
        <f>(B9-B12)*5%+B455</f>
        <v>256014.66700000002</v>
      </c>
      <c r="C453" s="105">
        <f>(C9-C12)*5%+C455</f>
        <v>72500</v>
      </c>
      <c r="D453" s="105">
        <f>(D9-D12)*5%+D455</f>
        <v>72500</v>
      </c>
      <c r="E453" s="105">
        <f>(E9-E12)*5%+E455</f>
        <v>13308.245500000003</v>
      </c>
      <c r="F453" s="105">
        <f t="shared" si="72"/>
        <v>0</v>
      </c>
      <c r="G453" s="105">
        <f>(G9-G12)*5%+G455</f>
        <v>0</v>
      </c>
      <c r="H453" s="105">
        <f>(H9-H12)*5%+H455</f>
        <v>0</v>
      </c>
      <c r="I453" s="105">
        <f t="shared" si="67"/>
        <v>0</v>
      </c>
      <c r="J453" s="105">
        <f>(J9-J12)*5%+J455</f>
        <v>0</v>
      </c>
      <c r="K453" s="105">
        <f>(K9-K12)*5%+K455</f>
        <v>0</v>
      </c>
      <c r="L453" s="105">
        <f t="shared" si="68"/>
        <v>0</v>
      </c>
      <c r="M453" s="105">
        <f t="shared" si="73"/>
        <v>72500</v>
      </c>
      <c r="N453" s="145"/>
    </row>
    <row r="454" spans="1:14" s="4" customFormat="1" ht="25.5" x14ac:dyDescent="0.25">
      <c r="A454" s="175" t="s">
        <v>209</v>
      </c>
      <c r="B454" s="105"/>
      <c r="C454" s="105"/>
      <c r="D454" s="105"/>
      <c r="E454" s="105"/>
      <c r="F454" s="105">
        <f t="shared" si="72"/>
        <v>0</v>
      </c>
      <c r="G454" s="105"/>
      <c r="H454" s="105"/>
      <c r="I454" s="105">
        <f t="shared" si="67"/>
        <v>0</v>
      </c>
      <c r="J454" s="105"/>
      <c r="K454" s="105"/>
      <c r="L454" s="105">
        <f t="shared" si="68"/>
        <v>0</v>
      </c>
      <c r="M454" s="105">
        <f t="shared" si="73"/>
        <v>0</v>
      </c>
      <c r="N454" s="145"/>
    </row>
    <row r="455" spans="1:14" s="4" customFormat="1" ht="25.5" x14ac:dyDescent="0.25">
      <c r="A455" s="104" t="s">
        <v>187</v>
      </c>
      <c r="B455" s="35">
        <f>B456+B457</f>
        <v>178247.34</v>
      </c>
      <c r="C455" s="35">
        <f t="shared" ref="C455:K455" si="77">C456+C457</f>
        <v>0</v>
      </c>
      <c r="D455" s="35">
        <f t="shared" si="77"/>
        <v>0</v>
      </c>
      <c r="E455" s="35">
        <f t="shared" si="77"/>
        <v>0</v>
      </c>
      <c r="F455" s="35">
        <f t="shared" si="72"/>
        <v>0</v>
      </c>
      <c r="G455" s="35">
        <f t="shared" si="77"/>
        <v>0</v>
      </c>
      <c r="H455" s="35">
        <f t="shared" si="77"/>
        <v>0</v>
      </c>
      <c r="I455" s="35">
        <f t="shared" si="67"/>
        <v>0</v>
      </c>
      <c r="J455" s="35">
        <f t="shared" si="77"/>
        <v>0</v>
      </c>
      <c r="K455" s="35">
        <f t="shared" si="77"/>
        <v>0</v>
      </c>
      <c r="L455" s="35">
        <f t="shared" si="68"/>
        <v>0</v>
      </c>
      <c r="M455" s="35">
        <f t="shared" si="73"/>
        <v>0</v>
      </c>
      <c r="N455" s="126"/>
    </row>
    <row r="456" spans="1:14" s="4" customFormat="1" ht="25.5" x14ac:dyDescent="0.25">
      <c r="A456" s="106" t="s">
        <v>188</v>
      </c>
      <c r="B456" s="35"/>
      <c r="C456" s="35"/>
      <c r="D456" s="35"/>
      <c r="E456" s="35"/>
      <c r="F456" s="35">
        <f t="shared" si="72"/>
        <v>0</v>
      </c>
      <c r="G456" s="35"/>
      <c r="H456" s="158"/>
      <c r="I456" s="158">
        <f t="shared" si="67"/>
        <v>0</v>
      </c>
      <c r="J456" s="35"/>
      <c r="K456" s="35"/>
      <c r="L456" s="60">
        <f t="shared" si="68"/>
        <v>0</v>
      </c>
      <c r="M456" s="60">
        <f t="shared" si="73"/>
        <v>0</v>
      </c>
      <c r="N456" s="126"/>
    </row>
    <row r="457" spans="1:14" s="4" customFormat="1" ht="25.5" x14ac:dyDescent="0.25">
      <c r="A457" s="106" t="s">
        <v>189</v>
      </c>
      <c r="B457" s="35">
        <v>178247.34</v>
      </c>
      <c r="C457" s="35"/>
      <c r="D457" s="35"/>
      <c r="E457" s="35"/>
      <c r="F457" s="35">
        <f t="shared" si="72"/>
        <v>0</v>
      </c>
      <c r="G457" s="35"/>
      <c r="H457" s="32"/>
      <c r="I457" s="32">
        <f t="shared" si="67"/>
        <v>0</v>
      </c>
      <c r="J457" s="35"/>
      <c r="K457" s="35"/>
      <c r="L457" s="35">
        <f t="shared" si="68"/>
        <v>0</v>
      </c>
      <c r="M457" s="35">
        <f t="shared" si="73"/>
        <v>0</v>
      </c>
      <c r="N457" s="126"/>
    </row>
    <row r="458" spans="1:14" s="4" customFormat="1" ht="15" x14ac:dyDescent="0.25">
      <c r="A458" s="104" t="s">
        <v>190</v>
      </c>
      <c r="B458" s="60"/>
      <c r="C458" s="60"/>
      <c r="D458" s="60"/>
      <c r="E458" s="60"/>
      <c r="F458" s="60">
        <f t="shared" si="72"/>
        <v>0</v>
      </c>
      <c r="G458" s="60"/>
      <c r="H458" s="60"/>
      <c r="I458" s="60">
        <f t="shared" si="67"/>
        <v>0</v>
      </c>
      <c r="J458" s="60"/>
      <c r="K458" s="60"/>
      <c r="L458" s="60">
        <f t="shared" si="68"/>
        <v>0</v>
      </c>
      <c r="M458" s="60">
        <f t="shared" si="73"/>
        <v>0</v>
      </c>
      <c r="N458" s="126"/>
    </row>
    <row r="459" spans="1:14" s="4" customFormat="1" ht="15" x14ac:dyDescent="0.25">
      <c r="A459" s="104" t="s">
        <v>191</v>
      </c>
      <c r="B459" s="60"/>
      <c r="C459" s="60"/>
      <c r="D459" s="60"/>
      <c r="E459" s="60"/>
      <c r="F459" s="60">
        <f t="shared" si="72"/>
        <v>0</v>
      </c>
      <c r="G459" s="60"/>
      <c r="H459" s="60"/>
      <c r="I459" s="60">
        <f t="shared" si="67"/>
        <v>0</v>
      </c>
      <c r="J459" s="60"/>
      <c r="K459" s="60"/>
      <c r="L459" s="60">
        <f t="shared" si="68"/>
        <v>0</v>
      </c>
      <c r="M459" s="60">
        <f t="shared" si="73"/>
        <v>0</v>
      </c>
      <c r="N459" s="126"/>
    </row>
    <row r="460" spans="1:14" s="4" customFormat="1" ht="25.5" x14ac:dyDescent="0.25">
      <c r="A460" s="104" t="s">
        <v>192</v>
      </c>
      <c r="B460" s="60">
        <f>(B459-B458)/(B9-B12)</f>
        <v>0</v>
      </c>
      <c r="C460" s="60">
        <f>(C459-C458)/(C9-C12)</f>
        <v>0</v>
      </c>
      <c r="D460" s="60">
        <f>(D459-D458)/(D9-D12)</f>
        <v>0</v>
      </c>
      <c r="E460" s="60">
        <f>(E459-E458)/(E9-E12)</f>
        <v>0</v>
      </c>
      <c r="F460" s="60" t="e">
        <f t="shared" si="72"/>
        <v>#DIV/0!</v>
      </c>
      <c r="G460" s="60" t="e">
        <f>(G459-G458)/(G9-G12)</f>
        <v>#DIV/0!</v>
      </c>
      <c r="H460" s="60" t="e">
        <f>(H459-H458)/(H9-H12)</f>
        <v>#DIV/0!</v>
      </c>
      <c r="I460" s="60" t="e">
        <f t="shared" si="67"/>
        <v>#DIV/0!</v>
      </c>
      <c r="J460" s="60" t="e">
        <f>(J459-J458)/(J9-J12)</f>
        <v>#DIV/0!</v>
      </c>
      <c r="K460" s="60" t="e">
        <f>(K459-K458)/(K9-K12)</f>
        <v>#DIV/0!</v>
      </c>
      <c r="L460" s="60" t="e">
        <f t="shared" si="68"/>
        <v>#DIV/0!</v>
      </c>
      <c r="M460" s="60" t="e">
        <f t="shared" si="73"/>
        <v>#DIV/0!</v>
      </c>
      <c r="N460" s="145"/>
    </row>
    <row r="461" spans="1:14" s="4" customFormat="1" ht="15" x14ac:dyDescent="0.25">
      <c r="A461" s="104" t="s">
        <v>193</v>
      </c>
      <c r="B461" s="105" t="e">
        <f>B438/B459</f>
        <v>#DIV/0!</v>
      </c>
      <c r="C461" s="105" t="e">
        <f t="shared" ref="C461:K461" si="78">C438/C459</f>
        <v>#DIV/0!</v>
      </c>
      <c r="D461" s="105" t="e">
        <f t="shared" si="78"/>
        <v>#DIV/0!</v>
      </c>
      <c r="E461" s="105" t="e">
        <f t="shared" si="78"/>
        <v>#DIV/0!</v>
      </c>
      <c r="F461" s="105" t="e">
        <f t="shared" si="72"/>
        <v>#DIV/0!</v>
      </c>
      <c r="G461" s="105" t="e">
        <f t="shared" si="78"/>
        <v>#DIV/0!</v>
      </c>
      <c r="H461" s="105" t="e">
        <f t="shared" si="78"/>
        <v>#DIV/0!</v>
      </c>
      <c r="I461" s="105" t="e">
        <f t="shared" si="67"/>
        <v>#DIV/0!</v>
      </c>
      <c r="J461" s="105" t="e">
        <f t="shared" si="78"/>
        <v>#DIV/0!</v>
      </c>
      <c r="K461" s="105" t="e">
        <f t="shared" si="78"/>
        <v>#DIV/0!</v>
      </c>
      <c r="L461" s="105" t="e">
        <f t="shared" si="68"/>
        <v>#DIV/0!</v>
      </c>
      <c r="M461" s="105" t="e">
        <f t="shared" si="73"/>
        <v>#DIV/0!</v>
      </c>
      <c r="N461" s="145"/>
    </row>
    <row r="462" spans="1:14" s="4" customFormat="1" ht="25.5" x14ac:dyDescent="0.25">
      <c r="A462" s="104" t="s">
        <v>194</v>
      </c>
      <c r="B462" s="105">
        <f>B427/B430</f>
        <v>0</v>
      </c>
      <c r="C462" s="105">
        <f t="shared" ref="C462:K462" si="79">C427/C430</f>
        <v>4.1021080996058792E-3</v>
      </c>
      <c r="D462" s="105">
        <f t="shared" si="79"/>
        <v>3.8226032287312366E-3</v>
      </c>
      <c r="E462" s="105">
        <f t="shared" si="79"/>
        <v>0</v>
      </c>
      <c r="F462" s="105" t="e">
        <f t="shared" si="72"/>
        <v>#DIV/0!</v>
      </c>
      <c r="G462" s="105" t="e">
        <f t="shared" si="79"/>
        <v>#DIV/0!</v>
      </c>
      <c r="H462" s="105">
        <f t="shared" si="79"/>
        <v>0</v>
      </c>
      <c r="I462" s="105" t="e">
        <f t="shared" si="67"/>
        <v>#DIV/0!</v>
      </c>
      <c r="J462" s="105" t="e">
        <f t="shared" si="79"/>
        <v>#DIV/0!</v>
      </c>
      <c r="K462" s="105" t="e">
        <f t="shared" si="79"/>
        <v>#DIV/0!</v>
      </c>
      <c r="L462" s="105" t="e">
        <f t="shared" si="68"/>
        <v>#DIV/0!</v>
      </c>
      <c r="M462" s="105" t="e">
        <f t="shared" si="73"/>
        <v>#DIV/0!</v>
      </c>
      <c r="N462" s="145"/>
    </row>
    <row r="463" spans="1:14" s="4" customFormat="1" ht="25.5" x14ac:dyDescent="0.25">
      <c r="A463" s="99" t="s">
        <v>195</v>
      </c>
      <c r="B463" s="60">
        <f>B67+B82+B91+B98+B128+B416</f>
        <v>1589754.6400000001</v>
      </c>
      <c r="C463" s="60">
        <f t="shared" ref="C463:K463" si="80">C67+C82+C91+C98+C128+C416</f>
        <v>1652878.96</v>
      </c>
      <c r="D463" s="60">
        <f t="shared" si="80"/>
        <v>1652878.96</v>
      </c>
      <c r="E463" s="60">
        <f t="shared" si="80"/>
        <v>338201.67000000004</v>
      </c>
      <c r="F463" s="60">
        <f t="shared" si="72"/>
        <v>0</v>
      </c>
      <c r="G463" s="60">
        <f t="shared" si="80"/>
        <v>0</v>
      </c>
      <c r="H463" s="60">
        <f t="shared" si="80"/>
        <v>0</v>
      </c>
      <c r="I463" s="60">
        <f t="shared" si="67"/>
        <v>0</v>
      </c>
      <c r="J463" s="60">
        <f t="shared" si="80"/>
        <v>0</v>
      </c>
      <c r="K463" s="60">
        <f t="shared" si="80"/>
        <v>0</v>
      </c>
      <c r="L463" s="60">
        <f t="shared" si="68"/>
        <v>0</v>
      </c>
      <c r="M463" s="60">
        <f t="shared" si="73"/>
        <v>1652878.96</v>
      </c>
      <c r="N463" s="145"/>
    </row>
    <row r="464" spans="1:14" s="4" customFormat="1" ht="25.5" x14ac:dyDescent="0.25">
      <c r="A464" s="107" t="s">
        <v>196</v>
      </c>
      <c r="B464" s="60">
        <f>B55+B59+B66+B75+B90+B96+B106+B110+B116+B138+B153+B162+B175+B179+B184+B202+B245+B265+B267+B269+B271+B273+B277+B279+B288+B295+B301+B307+B337+B358+B364+B371+B378+B384+B390+B396+B408</f>
        <v>79305.05</v>
      </c>
      <c r="C464" s="60">
        <f>C55+C59+C66+C75+C90+C96+C106+C110+C116+C138+C153+C162+C175+C179+C184+C202+C245+C265+C267+C269+C271+C273+C277+C279+C288+C295+C301+C307+C337+C358+C364+C371+C378+C384+C390+C396+C408</f>
        <v>80878.959999999992</v>
      </c>
      <c r="D464" s="60">
        <f>D55+D59+D66+D75+D90+D96+D106+D110+D116+D138+D153+D162+D175+D179+D184+D202+D245+D265+D267+D269+D271+D273+D277+D279+D288+D295+D301+D307+D337+D358+D364+D371+D378+D384+D390+D396+D408</f>
        <v>80878.959999999992</v>
      </c>
      <c r="E464" s="60">
        <f>E55+E59+E66+E75+E90+E96+E106+E110+E116+E138+E153+E162+E175+E179+E184+E202+E245+E265+E267+E269+E271+E273+E277+E279+E288+E295+E301+E307+E337+E358+E364+E371+E378+E384+E390+E396+E408</f>
        <v>16099.9</v>
      </c>
      <c r="F464" s="60">
        <f t="shared" si="72"/>
        <v>0</v>
      </c>
      <c r="G464" s="60">
        <f>G55+G59+G66+G75+G90+G96+G106+G110+G116+G138+G153+G162+G175+G179+G184+G202+G245+G265+G267+G269+G271+G273+G277+G279+G288+G295+G301+G307+G337+G358+G364+G371+G378+G384+G390+G396+G408</f>
        <v>0</v>
      </c>
      <c r="H464" s="60">
        <f>H55+H59+H66+H75+H90+H96+H106+H110+H116+H138+H153+H162+H175+H179+H184+H202+H245+H265+H267+H269+H271+H273+H277+H279+H288+H295+H301+H307+H337+H358+H364+H371+H378+H384+H390+H396+H408</f>
        <v>0</v>
      </c>
      <c r="I464" s="60">
        <f t="shared" si="67"/>
        <v>0</v>
      </c>
      <c r="J464" s="60">
        <f>J55+J59+J66+J75+J90+J96+J106+J110+J116+J138+J153+J162+J175+J179+J184+J202+J245+J265+J267+J269+J271+J273+J277+J279+J288+J295+J301+J307+J337+J358+J364+J371+J378+J384+J390+J396+J408</f>
        <v>0</v>
      </c>
      <c r="K464" s="60">
        <f>K55+K59+K66+K75+K90+K96+K106+K110+K116+K138+K153+K162+K175+K179+K184+K202+K245+K265+K267+K269+K271+K273+K277+K279+K288+K295+K301+K307+K337+K358+K364+K371+K378+K384+K390+K396+K408</f>
        <v>0</v>
      </c>
      <c r="L464" s="60">
        <f t="shared" si="68"/>
        <v>0</v>
      </c>
      <c r="M464" s="60">
        <f t="shared" si="73"/>
        <v>80878.959999999992</v>
      </c>
      <c r="N464" s="145"/>
    </row>
    <row r="466" spans="2:9" x14ac:dyDescent="0.25">
      <c r="B466" s="178"/>
      <c r="C466" s="178"/>
      <c r="D466" s="178"/>
      <c r="E466" s="178"/>
      <c r="F466" s="178"/>
      <c r="G466" s="178"/>
      <c r="H466" s="178"/>
      <c r="I466" s="178"/>
    </row>
  </sheetData>
  <mergeCells count="11">
    <mergeCell ref="B466:I466"/>
    <mergeCell ref="A1:N1"/>
    <mergeCell ref="M5:M6"/>
    <mergeCell ref="F5:L5"/>
    <mergeCell ref="C4:M4"/>
    <mergeCell ref="A4:A6"/>
    <mergeCell ref="N4:N6"/>
    <mergeCell ref="B5:B6"/>
    <mergeCell ref="C5:C6"/>
    <mergeCell ref="D5:D6"/>
    <mergeCell ref="E5:E6"/>
  </mergeCells>
  <pageMargins left="0" right="0" top="0.19685039370078741" bottom="0" header="0.19685039370078741" footer="0.15748031496062992"/>
  <pageSetup paperSize="9" scale="58" fitToHeight="0" orientation="landscape" r:id="rId1"/>
  <rowBreaks count="1" manualBreakCount="1">
    <brk id="15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Район (город)</vt:lpstr>
      <vt:lpstr>'Район (город)'!Заголовки_для_печати</vt:lpstr>
      <vt:lpstr>'Район (город)'!Область_печати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Пользователь</cp:lastModifiedBy>
  <cp:lastPrinted>2020-02-14T04:29:55Z</cp:lastPrinted>
  <dcterms:created xsi:type="dcterms:W3CDTF">2020-01-09T14:17:42Z</dcterms:created>
  <dcterms:modified xsi:type="dcterms:W3CDTF">2020-04-23T08:12:53Z</dcterms:modified>
</cp:coreProperties>
</file>