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5480" windowHeight="1164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1" i="1"/>
  <c r="C31"/>
  <c r="D32"/>
  <c r="C32"/>
  <c r="D26" l="1"/>
  <c r="D21"/>
  <c r="D10" l="1"/>
  <c r="D9" s="1"/>
  <c r="D15"/>
  <c r="D14" s="1"/>
  <c r="D18"/>
  <c r="D25"/>
  <c r="D34"/>
  <c r="D36"/>
  <c r="D39"/>
  <c r="D38" s="1"/>
  <c r="D41"/>
  <c r="C34"/>
  <c r="C36"/>
  <c r="C39"/>
  <c r="C38" s="1"/>
  <c r="C41"/>
  <c r="C29"/>
  <c r="C27"/>
  <c r="C26" s="1"/>
  <c r="C25" s="1"/>
  <c r="C21"/>
  <c r="C23"/>
  <c r="C18"/>
  <c r="C15"/>
  <c r="C14" s="1"/>
  <c r="C10"/>
  <c r="C9" s="1"/>
  <c r="F34"/>
  <c r="F39"/>
  <c r="F38" s="1"/>
  <c r="F21"/>
  <c r="F23"/>
  <c r="F29"/>
  <c r="F27"/>
  <c r="F18"/>
  <c r="F15"/>
  <c r="F14" s="1"/>
  <c r="F10"/>
  <c r="F9" s="1"/>
  <c r="C20" l="1"/>
  <c r="C17"/>
  <c r="C33"/>
  <c r="D33"/>
  <c r="D20"/>
  <c r="D17" s="1"/>
  <c r="D8" s="1"/>
  <c r="C8"/>
  <c r="F20"/>
  <c r="F26"/>
  <c r="F25" s="1"/>
  <c r="E27"/>
  <c r="F43"/>
  <c r="D47" l="1"/>
  <c r="C47"/>
  <c r="E34"/>
  <c r="E21"/>
  <c r="E23"/>
  <c r="E36"/>
  <c r="E39"/>
  <c r="E42"/>
  <c r="E41" l="1"/>
  <c r="F41" s="1"/>
  <c r="F42"/>
  <c r="E38"/>
  <c r="F36"/>
  <c r="F33" s="1"/>
  <c r="F32" l="1"/>
  <c r="F31" s="1"/>
  <c r="F17"/>
  <c r="F8" s="1"/>
  <c r="F47" l="1"/>
</calcChain>
</file>

<file path=xl/sharedStrings.xml><?xml version="1.0" encoding="utf-8"?>
<sst xmlns="http://schemas.openxmlformats.org/spreadsheetml/2006/main" count="88" uniqueCount="86">
  <si>
    <t>КБК</t>
  </si>
  <si>
    <t>Наименование доходов</t>
  </si>
  <si>
    <t>000 1 00 00000 00 0000 000</t>
  </si>
  <si>
    <t>000 1 01 00000 00 0000 000</t>
  </si>
  <si>
    <t>000 1 01 02000 01 0000 110</t>
  </si>
  <si>
    <t>000 1 01 02010 01 0000 110</t>
  </si>
  <si>
    <t>000 1 05 00000 00 0000 000</t>
  </si>
  <si>
    <t>000 1 06 00000 00 0000 000</t>
  </si>
  <si>
    <t>000 1 05 03000 10 0000 110</t>
  </si>
  <si>
    <t>000 1 06 01000 00 0000 110</t>
  </si>
  <si>
    <t>000 1 06 01030 10 0000 110</t>
  </si>
  <si>
    <t>000 1 06 06000 00 0000 110</t>
  </si>
  <si>
    <t>000 1 06 06033 10 0000 110</t>
  </si>
  <si>
    <t>000 1 06 06040 00 0000 110</t>
  </si>
  <si>
    <t>000 1 06 06043 10 0000 110</t>
  </si>
  <si>
    <t>000 1 11 00000 00 0000 000</t>
  </si>
  <si>
    <t>000 1 11 05000 00 0000 120</t>
  </si>
  <si>
    <t>000 2 00 00000 00 0000 000</t>
  </si>
  <si>
    <t>000 2 02 00000 00 0000 000</t>
  </si>
  <si>
    <t>000 1 06 06030 00 0000 110</t>
  </si>
  <si>
    <t>НАЛОГОВЫЕ И НЕНАЛОГОВЫЕ ДОХОДЫ</t>
  </si>
  <si>
    <t>НАЛОГИ НА ПРИБЫЛЬ, Д О Х О Д Ы</t>
  </si>
  <si>
    <t>Налог на доходы физических лиц</t>
  </si>
  <si>
    <t>Налоги на совокупный доход</t>
  </si>
  <si>
    <t>Единый сельскохозяйственный налог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</si>
  <si>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</si>
  <si>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</si>
  <si>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</si>
  <si>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</si>
  <si>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</si>
  <si>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 сельских поселений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</si>
  <si>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</si>
  <si>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</si>
  <si>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</si>
  <si>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</si>
  <si>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</si>
  <si>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</si>
  <si>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</si>
  <si>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</si>
  <si>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</si>
  <si>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>Дотации бюджетам  на поддержку мер по обеспечению сбалансированности бюджетов</t>
  </si>
  <si>
    <t>Дотации бюджетам  сельских поселений на поддержку мер по обеспечению сбалансированности бюджетов</t>
  </si>
  <si>
    <t>Субвенции бюджетам бюджетной системы Российской Федерации</t>
  </si>
  <si>
    <t>Субвенции бюджетам  на осуществление 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</si>
  <si>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</si>
  <si>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</si>
  <si>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</si>
  <si>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</si>
  <si>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ВСЕГО ДОХОДОВ</t>
  </si>
  <si>
    <t>000 1 05 03010 01 0000 110</t>
  </si>
  <si>
    <t>000 1 11 05030 00 0000 120</t>
  </si>
  <si>
    <t>000 1 11 05035 10 0000 120</t>
  </si>
  <si>
    <t>Доходы,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</si>
  <si>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Доходы,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бюджетных и автономных учреждений)</t>
  </si>
  <si>
    <t>000 1 11 05025 10 0000 120</t>
  </si>
  <si>
    <t>000 1 11 05020 10 0000 120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</si>
  <si>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</si>
  <si>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</si>
  <si>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</si>
  <si>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</si>
  <si>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000 1 01 02030 01 0000 110</t>
  </si>
  <si>
    <t>000 1 01 02020 01 0000 110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</si>
  <si>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</si>
  <si>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По кодам классификации доходов бюджета</t>
  </si>
  <si>
    <t>000 2 02 40014 10 0000 150</t>
  </si>
  <si>
    <t>000 2 02 40014 00 0000 150</t>
  </si>
  <si>
    <t>000 2 02 40000 00 0000 150</t>
  </si>
  <si>
    <t>000 2 02 35118 10 0000 150</t>
  </si>
  <si>
    <t>000 2 02 35118 00 0000 150</t>
  </si>
  <si>
    <t>000 2 02 03000 00 0000 150</t>
  </si>
  <si>
    <t>000 2 02 15002 10 0000 150</t>
  </si>
  <si>
    <t>000 2 02 15002 00 0000 150</t>
  </si>
  <si>
    <t>000 2 02 10000 00 0000 150</t>
  </si>
  <si>
    <t>% исполнения</t>
  </si>
  <si>
    <t xml:space="preserve"> Доходы бюджета  Московского сельского поселения</t>
  </si>
  <si>
    <t>Утверждено на 2020 год</t>
  </si>
  <si>
    <t>000 2 02 16001 10 0000 150</t>
  </si>
  <si>
    <t>000 2 02 16001 00 0000 150</t>
  </si>
  <si>
    <t xml:space="preserve">Почепского муниципального района Брянской области за полугодие 2020 год </t>
  </si>
  <si>
    <t>Исполнено  за полугодие 2020 года</t>
  </si>
  <si>
    <t>Прочие безвозмездные поступления в бюджеты сельских поселений</t>
  </si>
  <si>
    <t>Прочие безвозмездные поступления</t>
  </si>
  <si>
    <t>000 2 07 00000 00 0000 000</t>
  </si>
  <si>
    <t>000 2 07 05000 10 0000 150</t>
  </si>
  <si>
    <t>000 2 07 05030 10 0000 150</t>
  </si>
  <si>
    <t xml:space="preserve">Приложение № 1
к постановлению Московской сельской администрации Почепского района Брянской области от10.08.  2020г № 27  " Об утверждении отчета  бюджета Московского сельского поселенияПочепского муниципального района Брянской области за полугодие 2020 года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</si>
</sst>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rgb="FF000000"/>
      <name val="Arial Cy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3">
      <alignment horizontal="left" wrapText="1" indent="2"/>
    </xf>
  </cellStyleXfs>
  <cellXfs count="31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Alignment="1"/>
    <xf numFmtId="0" fontId="2" fillId="0" borderId="1" xfId="0" applyFont="1" applyBorder="1"/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3" xfId="1" applyNumberFormat="1" applyFont="1" applyAlignment="1" applyProtection="1">
      <alignment horizontal="left" vertical="top" wrapText="1"/>
    </xf>
    <xf numFmtId="4" fontId="2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</cellXfs>
  <cellStyles count="2">
    <cellStyle name="xl30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tabSelected="1" view="pageBreakPreview" topLeftCell="B1" zoomScale="85" zoomScaleNormal="100" zoomScaleSheetLayoutView="85" workbookViewId="0">
      <selection activeCell="B1" sqref="B1:H1"/>
    </sheetView>
  </sheetViews>
  <sheetFormatPr defaultRowHeight="15"/>
  <cols>
    <col min="1" max="1" width="32.7109375" customWidth="1"/>
    <col min="2" max="2" width="66.85546875" customWidth="1"/>
    <col min="3" max="3" width="21.5703125" customWidth="1"/>
    <col min="4" max="4" width="24.85546875" customWidth="1"/>
    <col min="5" max="5" width="21" customWidth="1"/>
    <col min="6" max="6" width="0.140625" hidden="1" customWidth="1"/>
    <col min="7" max="7" width="3.28515625" customWidth="1"/>
    <col min="8" max="8" width="2.5703125" customWidth="1"/>
    <col min="9" max="9" width="30.42578125" customWidth="1"/>
  </cols>
  <sheetData>
    <row r="1" spans="1:9" ht="106.5" customHeight="1">
      <c r="A1" s="17"/>
      <c r="B1" s="25" t="s">
        <v>85</v>
      </c>
      <c r="C1" s="26"/>
      <c r="D1" s="26"/>
      <c r="E1" s="26"/>
      <c r="F1" s="26"/>
      <c r="G1" s="26"/>
      <c r="H1" s="26"/>
      <c r="I1" s="2"/>
    </row>
    <row r="2" spans="1:9" ht="64.5" hidden="1" customHeight="1">
      <c r="A2" s="17"/>
      <c r="B2" s="30"/>
      <c r="C2" s="29"/>
      <c r="D2" s="29"/>
      <c r="E2" s="29"/>
      <c r="F2" s="29"/>
      <c r="G2" s="29"/>
      <c r="H2" s="29"/>
    </row>
    <row r="3" spans="1:9" ht="35.25" customHeight="1">
      <c r="A3" s="17"/>
      <c r="B3" s="22" t="s">
        <v>74</v>
      </c>
      <c r="C3" s="23"/>
      <c r="D3" s="23"/>
      <c r="E3" s="23"/>
      <c r="F3" s="23"/>
      <c r="G3" s="23"/>
      <c r="H3" s="17"/>
    </row>
    <row r="4" spans="1:9" ht="15.75" customHeight="1">
      <c r="A4" s="17"/>
      <c r="B4" s="27" t="s">
        <v>78</v>
      </c>
      <c r="C4" s="28"/>
      <c r="D4" s="28"/>
      <c r="E4" s="29"/>
      <c r="F4" s="29"/>
      <c r="G4" s="17"/>
      <c r="H4" s="17"/>
    </row>
    <row r="5" spans="1:9" ht="18.75">
      <c r="A5" s="22" t="s">
        <v>63</v>
      </c>
      <c r="B5" s="23"/>
      <c r="C5" s="23"/>
      <c r="D5" s="23"/>
      <c r="E5" s="23"/>
      <c r="F5" s="23"/>
      <c r="G5" s="17"/>
      <c r="H5" s="17"/>
    </row>
    <row r="6" spans="1:9" ht="18.75">
      <c r="A6" s="17"/>
      <c r="B6" s="18"/>
      <c r="C6" s="17"/>
      <c r="D6" s="17"/>
      <c r="E6" s="24"/>
      <c r="F6" s="24"/>
      <c r="G6" s="17"/>
      <c r="H6" s="17"/>
    </row>
    <row r="7" spans="1:9" s="1" customFormat="1" ht="75.75" customHeight="1">
      <c r="A7" s="19" t="s">
        <v>0</v>
      </c>
      <c r="B7" s="19" t="s">
        <v>1</v>
      </c>
      <c r="C7" s="20" t="s">
        <v>75</v>
      </c>
      <c r="D7" s="20" t="s">
        <v>79</v>
      </c>
      <c r="E7" s="20" t="s">
        <v>73</v>
      </c>
      <c r="F7" s="20"/>
      <c r="G7" s="21"/>
      <c r="H7" s="21"/>
    </row>
    <row r="8" spans="1:9" ht="30.75" customHeight="1">
      <c r="A8" s="3" t="s">
        <v>2</v>
      </c>
      <c r="B8" s="4" t="s">
        <v>20</v>
      </c>
      <c r="C8" s="5">
        <f>SUM(C9+C14+C17+C25)</f>
        <v>1450000</v>
      </c>
      <c r="D8" s="5">
        <f>SUM(D9+D14+D17+D25)</f>
        <v>545723.52</v>
      </c>
      <c r="E8" s="5">
        <v>37.700000000000003</v>
      </c>
      <c r="F8" s="5">
        <f>SUM(F9+F14+F17+F25)</f>
        <v>0</v>
      </c>
    </row>
    <row r="9" spans="1:9" ht="40.5" customHeight="1">
      <c r="A9" s="3" t="s">
        <v>3</v>
      </c>
      <c r="B9" s="6" t="s">
        <v>21</v>
      </c>
      <c r="C9" s="5">
        <f>C10</f>
        <v>109000</v>
      </c>
      <c r="D9" s="5">
        <f>SUM(D10)</f>
        <v>40385.019999999997</v>
      </c>
      <c r="E9" s="5">
        <v>37.1</v>
      </c>
      <c r="F9" s="5">
        <f>F10</f>
        <v>0</v>
      </c>
    </row>
    <row r="10" spans="1:9" ht="45.75" customHeight="1">
      <c r="A10" s="3" t="s">
        <v>4</v>
      </c>
      <c r="B10" s="7" t="s">
        <v>22</v>
      </c>
      <c r="C10" s="8">
        <f>SUM(C11+C12+C13)</f>
        <v>109000</v>
      </c>
      <c r="D10" s="8">
        <f>SUM(D11+D12+D13)</f>
        <v>40385.019999999997</v>
      </c>
      <c r="E10" s="8">
        <v>37.1</v>
      </c>
      <c r="F10" s="8">
        <f>SUM(F11:F13)</f>
        <v>0</v>
      </c>
    </row>
    <row r="11" spans="1:9" ht="117.75" customHeight="1">
      <c r="A11" s="3" t="s">
        <v>5</v>
      </c>
      <c r="B11" s="9" t="s">
        <v>59</v>
      </c>
      <c r="C11" s="8">
        <v>100000</v>
      </c>
      <c r="D11" s="8">
        <v>39146.35</v>
      </c>
      <c r="E11" s="10">
        <v>39.1</v>
      </c>
      <c r="F11" s="8">
        <v>0</v>
      </c>
    </row>
    <row r="12" spans="1:9" ht="163.5" customHeight="1">
      <c r="A12" s="3" t="s">
        <v>61</v>
      </c>
      <c r="B12" s="11" t="s">
        <v>62</v>
      </c>
      <c r="C12" s="8">
        <v>8000</v>
      </c>
      <c r="D12" s="8">
        <v>800</v>
      </c>
      <c r="E12" s="10">
        <v>10</v>
      </c>
      <c r="F12" s="8">
        <v>0</v>
      </c>
    </row>
    <row r="13" spans="1:9" ht="84.75" customHeight="1">
      <c r="A13" s="3" t="s">
        <v>60</v>
      </c>
      <c r="B13" s="9" t="s">
        <v>58</v>
      </c>
      <c r="C13" s="8">
        <v>1000</v>
      </c>
      <c r="D13" s="8">
        <v>438.67</v>
      </c>
      <c r="E13" s="10">
        <v>44.4</v>
      </c>
      <c r="F13" s="8">
        <v>0</v>
      </c>
    </row>
    <row r="14" spans="1:9" ht="45.75" customHeight="1">
      <c r="A14" s="3" t="s">
        <v>6</v>
      </c>
      <c r="B14" s="6" t="s">
        <v>23</v>
      </c>
      <c r="C14" s="5">
        <f>SUM(C15)</f>
        <v>21000</v>
      </c>
      <c r="D14" s="5">
        <f>SUM(D15)</f>
        <v>21999.3</v>
      </c>
      <c r="E14" s="5">
        <v>104.8</v>
      </c>
      <c r="F14" s="5">
        <f>F15</f>
        <v>0</v>
      </c>
    </row>
    <row r="15" spans="1:9" ht="48" customHeight="1">
      <c r="A15" s="3" t="s">
        <v>8</v>
      </c>
      <c r="B15" s="7" t="s">
        <v>24</v>
      </c>
      <c r="C15" s="8">
        <f>C16</f>
        <v>21000</v>
      </c>
      <c r="D15" s="8">
        <f>SUM(D16)</f>
        <v>21999.3</v>
      </c>
      <c r="E15" s="8">
        <v>104.8</v>
      </c>
      <c r="F15" s="8">
        <f>F16</f>
        <v>0</v>
      </c>
    </row>
    <row r="16" spans="1:9" ht="42" customHeight="1">
      <c r="A16" s="3" t="s">
        <v>49</v>
      </c>
      <c r="B16" s="7" t="s">
        <v>24</v>
      </c>
      <c r="C16" s="8">
        <v>21000</v>
      </c>
      <c r="D16" s="8">
        <v>21999.3</v>
      </c>
      <c r="E16" s="8">
        <v>104.8</v>
      </c>
      <c r="F16" s="8">
        <v>0</v>
      </c>
    </row>
    <row r="17" spans="1:6" ht="40.5" customHeight="1">
      <c r="A17" s="3" t="s">
        <v>7</v>
      </c>
      <c r="B17" s="6" t="s">
        <v>25</v>
      </c>
      <c r="C17" s="5">
        <f>SUM(C18+C20)</f>
        <v>1245000</v>
      </c>
      <c r="D17" s="5">
        <f>SUM(D18+D20)</f>
        <v>385365.19999999995</v>
      </c>
      <c r="E17" s="5">
        <v>31</v>
      </c>
      <c r="F17" s="5">
        <f>SUM(F18+F20)</f>
        <v>0</v>
      </c>
    </row>
    <row r="18" spans="1:6" ht="51.75" customHeight="1">
      <c r="A18" s="3" t="s">
        <v>9</v>
      </c>
      <c r="B18" s="7" t="s">
        <v>26</v>
      </c>
      <c r="C18" s="8">
        <f>SUM(C19)</f>
        <v>111000</v>
      </c>
      <c r="D18" s="8">
        <f>SUM(D19)</f>
        <v>4825.2299999999996</v>
      </c>
      <c r="E18" s="8">
        <v>4.3</v>
      </c>
      <c r="F18" s="8">
        <f>F19</f>
        <v>0</v>
      </c>
    </row>
    <row r="19" spans="1:6" ht="78.75" customHeight="1">
      <c r="A19" s="3" t="s">
        <v>10</v>
      </c>
      <c r="B19" s="7" t="s">
        <v>27</v>
      </c>
      <c r="C19" s="8">
        <v>111000</v>
      </c>
      <c r="D19" s="8">
        <v>4825.2299999999996</v>
      </c>
      <c r="E19" s="8">
        <v>4.3</v>
      </c>
      <c r="F19" s="8">
        <v>0</v>
      </c>
    </row>
    <row r="20" spans="1:6" ht="38.25" customHeight="1">
      <c r="A20" s="3" t="s">
        <v>11</v>
      </c>
      <c r="B20" s="6" t="s">
        <v>28</v>
      </c>
      <c r="C20" s="5">
        <f>SUM(C21+C23)</f>
        <v>1134000</v>
      </c>
      <c r="D20" s="5">
        <f>SUM(D21+D23)</f>
        <v>380539.97</v>
      </c>
      <c r="E20" s="5">
        <v>33.6</v>
      </c>
      <c r="F20" s="5">
        <f>F21+F23</f>
        <v>0</v>
      </c>
    </row>
    <row r="21" spans="1:6" ht="47.25" customHeight="1">
      <c r="A21" s="3" t="s">
        <v>19</v>
      </c>
      <c r="B21" s="7" t="s">
        <v>29</v>
      </c>
      <c r="C21" s="8">
        <f>SUM(C22)</f>
        <v>649000</v>
      </c>
      <c r="D21" s="8">
        <f>SUM(D22)</f>
        <v>342173</v>
      </c>
      <c r="E21" s="8">
        <f t="shared" ref="E21" si="0">E22</f>
        <v>52.8</v>
      </c>
      <c r="F21" s="8">
        <f>F22</f>
        <v>0</v>
      </c>
    </row>
    <row r="22" spans="1:6" ht="69.75" customHeight="1">
      <c r="A22" s="3" t="s">
        <v>12</v>
      </c>
      <c r="B22" s="7" t="s">
        <v>30</v>
      </c>
      <c r="C22" s="8">
        <v>649000</v>
      </c>
      <c r="D22" s="8">
        <v>342173</v>
      </c>
      <c r="E22" s="8">
        <v>52.8</v>
      </c>
      <c r="F22" s="8">
        <v>0</v>
      </c>
    </row>
    <row r="23" spans="1:6" ht="45.75" customHeight="1">
      <c r="A23" s="3" t="s">
        <v>13</v>
      </c>
      <c r="B23" s="7" t="s">
        <v>31</v>
      </c>
      <c r="C23" s="8">
        <f>SUM(C24)</f>
        <v>485000</v>
      </c>
      <c r="D23" s="8">
        <v>38366.97</v>
      </c>
      <c r="E23" s="8">
        <f t="shared" ref="E23" si="1">E24</f>
        <v>7.9</v>
      </c>
      <c r="F23" s="8">
        <f>F24</f>
        <v>0</v>
      </c>
    </row>
    <row r="24" spans="1:6" ht="71.25" customHeight="1">
      <c r="A24" s="3" t="s">
        <v>14</v>
      </c>
      <c r="B24" s="7" t="s">
        <v>32</v>
      </c>
      <c r="C24" s="8">
        <v>485000</v>
      </c>
      <c r="D24" s="8">
        <v>38366.97</v>
      </c>
      <c r="E24" s="8">
        <v>7.9</v>
      </c>
      <c r="F24" s="8">
        <v>0</v>
      </c>
    </row>
    <row r="25" spans="1:6" ht="72" customHeight="1">
      <c r="A25" s="3" t="s">
        <v>15</v>
      </c>
      <c r="B25" s="6" t="s">
        <v>33</v>
      </c>
      <c r="C25" s="12">
        <f>SUM(C26)</f>
        <v>75000</v>
      </c>
      <c r="D25" s="12">
        <f>SUM(D26)</f>
        <v>97974</v>
      </c>
      <c r="E25" s="12">
        <v>130.69999999999999</v>
      </c>
      <c r="F25" s="5">
        <f>F26</f>
        <v>0</v>
      </c>
    </row>
    <row r="26" spans="1:6" ht="142.5" customHeight="1">
      <c r="A26" s="3" t="s">
        <v>16</v>
      </c>
      <c r="B26" s="7" t="s">
        <v>34</v>
      </c>
      <c r="C26" s="10">
        <f>SUM(C27+C29)</f>
        <v>75000</v>
      </c>
      <c r="D26" s="10">
        <f>SUM(D27+D29)</f>
        <v>97974</v>
      </c>
      <c r="E26" s="10">
        <v>130.69999999999999</v>
      </c>
      <c r="F26" s="8">
        <f>SUM(F29+F27)</f>
        <v>0</v>
      </c>
    </row>
    <row r="27" spans="1:6" ht="131.25" customHeight="1">
      <c r="A27" s="3" t="s">
        <v>55</v>
      </c>
      <c r="B27" s="7" t="s">
        <v>57</v>
      </c>
      <c r="C27" s="10">
        <f>SUM(C28)</f>
        <v>15000</v>
      </c>
      <c r="D27" s="10">
        <v>67974</v>
      </c>
      <c r="E27" s="10">
        <f>E28</f>
        <v>453.2</v>
      </c>
      <c r="F27" s="8">
        <f>SUM(F28)</f>
        <v>0</v>
      </c>
    </row>
    <row r="28" spans="1:6" ht="67.5" customHeight="1">
      <c r="A28" s="3" t="s">
        <v>54</v>
      </c>
      <c r="B28" s="7" t="s">
        <v>56</v>
      </c>
      <c r="C28" s="10">
        <v>15000</v>
      </c>
      <c r="D28" s="10">
        <v>67974</v>
      </c>
      <c r="E28" s="10">
        <v>453.2</v>
      </c>
      <c r="F28" s="8"/>
    </row>
    <row r="29" spans="1:6" ht="80.25" customHeight="1">
      <c r="A29" s="3" t="s">
        <v>50</v>
      </c>
      <c r="B29" s="7" t="s">
        <v>52</v>
      </c>
      <c r="C29" s="10">
        <f>SUM(C30)</f>
        <v>60000</v>
      </c>
      <c r="D29" s="10">
        <v>30000</v>
      </c>
      <c r="E29" s="10">
        <v>50</v>
      </c>
      <c r="F29" s="8">
        <f>F30</f>
        <v>0</v>
      </c>
    </row>
    <row r="30" spans="1:6" ht="99" customHeight="1">
      <c r="A30" s="13" t="s">
        <v>51</v>
      </c>
      <c r="B30" s="7" t="s">
        <v>53</v>
      </c>
      <c r="C30" s="10">
        <v>60000</v>
      </c>
      <c r="D30" s="10">
        <v>30000</v>
      </c>
      <c r="E30" s="10">
        <v>50</v>
      </c>
      <c r="F30" s="8">
        <v>0</v>
      </c>
    </row>
    <row r="31" spans="1:6" ht="41.25" customHeight="1">
      <c r="A31" s="3" t="s">
        <v>17</v>
      </c>
      <c r="B31" s="6" t="s">
        <v>35</v>
      </c>
      <c r="C31" s="12">
        <f>SUM(C32+C44)</f>
        <v>1025876.73</v>
      </c>
      <c r="D31" s="12">
        <f>SUM(D32+D44)</f>
        <v>423936.54000000004</v>
      </c>
      <c r="E31" s="12">
        <v>41.4</v>
      </c>
      <c r="F31" s="5" t="e">
        <f>F32</f>
        <v>#REF!</v>
      </c>
    </row>
    <row r="32" spans="1:6" ht="77.25" customHeight="1">
      <c r="A32" s="3" t="s">
        <v>18</v>
      </c>
      <c r="B32" s="6" t="s">
        <v>36</v>
      </c>
      <c r="C32" s="12">
        <f>SUM(C33+C38+C41)</f>
        <v>990876.73</v>
      </c>
      <c r="D32" s="12">
        <f>SUM(D33+D38+D41)</f>
        <v>388936.54000000004</v>
      </c>
      <c r="E32" s="12">
        <v>39.200000000000003</v>
      </c>
      <c r="F32" s="5" t="e">
        <f>F33+F38+F41</f>
        <v>#REF!</v>
      </c>
    </row>
    <row r="33" spans="1:6" ht="59.25" customHeight="1">
      <c r="A33" s="3" t="s">
        <v>72</v>
      </c>
      <c r="B33" s="7" t="s">
        <v>37</v>
      </c>
      <c r="C33" s="12">
        <f>SUM(C34+C36)</f>
        <v>361000</v>
      </c>
      <c r="D33" s="12">
        <f>SUM(D34+D36)</f>
        <v>180500</v>
      </c>
      <c r="E33" s="12">
        <v>50</v>
      </c>
      <c r="F33" s="5" t="e">
        <f>F34+F36</f>
        <v>#REF!</v>
      </c>
    </row>
    <row r="34" spans="1:6" ht="37.5" customHeight="1">
      <c r="A34" s="3" t="s">
        <v>77</v>
      </c>
      <c r="B34" s="7" t="s">
        <v>38</v>
      </c>
      <c r="C34" s="8">
        <f>SUM(C35)</f>
        <v>96000</v>
      </c>
      <c r="D34" s="8">
        <f>SUM(D35)</f>
        <v>48000</v>
      </c>
      <c r="E34" s="8">
        <f t="shared" ref="E34" si="2">E35</f>
        <v>50</v>
      </c>
      <c r="F34" s="8">
        <f>F35</f>
        <v>0</v>
      </c>
    </row>
    <row r="35" spans="1:6" ht="56.25" customHeight="1">
      <c r="A35" s="3" t="s">
        <v>76</v>
      </c>
      <c r="B35" s="7" t="s">
        <v>39</v>
      </c>
      <c r="C35" s="8">
        <v>96000</v>
      </c>
      <c r="D35" s="8">
        <v>48000</v>
      </c>
      <c r="E35" s="10">
        <v>50</v>
      </c>
      <c r="F35" s="8">
        <v>0</v>
      </c>
    </row>
    <row r="36" spans="1:6" ht="51.75" customHeight="1">
      <c r="A36" s="3" t="s">
        <v>71</v>
      </c>
      <c r="B36" s="7" t="s">
        <v>40</v>
      </c>
      <c r="C36" s="8">
        <f>SUM(C37)</f>
        <v>265000</v>
      </c>
      <c r="D36" s="8">
        <f>SUM(D37)</f>
        <v>132500</v>
      </c>
      <c r="E36" s="8">
        <f t="shared" ref="E36" si="3">E37</f>
        <v>50</v>
      </c>
      <c r="F36" s="8" t="e">
        <f>E36/#REF!*100</f>
        <v>#REF!</v>
      </c>
    </row>
    <row r="37" spans="1:6" ht="60" customHeight="1">
      <c r="A37" s="3" t="s">
        <v>70</v>
      </c>
      <c r="B37" s="7" t="s">
        <v>41</v>
      </c>
      <c r="C37" s="8">
        <v>265000</v>
      </c>
      <c r="D37" s="8">
        <v>132500</v>
      </c>
      <c r="E37" s="10">
        <v>50</v>
      </c>
      <c r="F37" s="8">
        <v>0</v>
      </c>
    </row>
    <row r="38" spans="1:6" ht="49.5" customHeight="1">
      <c r="A38" s="3" t="s">
        <v>69</v>
      </c>
      <c r="B38" s="6" t="s">
        <v>42</v>
      </c>
      <c r="C38" s="12">
        <f>SUM(C39)</f>
        <v>80878.960000000006</v>
      </c>
      <c r="D38" s="12">
        <f>SUM(D39)</f>
        <v>40439.480000000003</v>
      </c>
      <c r="E38" s="12">
        <f t="shared" ref="E38:E39" si="4">E39</f>
        <v>50</v>
      </c>
      <c r="F38" s="5">
        <f>F39</f>
        <v>0</v>
      </c>
    </row>
    <row r="39" spans="1:6" ht="53.25" customHeight="1">
      <c r="A39" s="3" t="s">
        <v>68</v>
      </c>
      <c r="B39" s="14" t="s">
        <v>43</v>
      </c>
      <c r="C39" s="8">
        <f>SUM(C40)</f>
        <v>80878.960000000006</v>
      </c>
      <c r="D39" s="8">
        <f>SUM(D40)</f>
        <v>40439.480000000003</v>
      </c>
      <c r="E39" s="8">
        <f t="shared" si="4"/>
        <v>50</v>
      </c>
      <c r="F39" s="8">
        <f>F40</f>
        <v>0</v>
      </c>
    </row>
    <row r="40" spans="1:6" ht="66.75" customHeight="1">
      <c r="A40" s="3" t="s">
        <v>67</v>
      </c>
      <c r="B40" s="14" t="s">
        <v>44</v>
      </c>
      <c r="C40" s="8">
        <v>80878.960000000006</v>
      </c>
      <c r="D40" s="8">
        <v>40439.480000000003</v>
      </c>
      <c r="E40" s="10">
        <v>50</v>
      </c>
      <c r="F40" s="8">
        <v>0</v>
      </c>
    </row>
    <row r="41" spans="1:6" ht="32.25" customHeight="1">
      <c r="A41" s="3" t="s">
        <v>66</v>
      </c>
      <c r="B41" s="6" t="s">
        <v>45</v>
      </c>
      <c r="C41" s="5">
        <f>SUM(C42)</f>
        <v>548997.77</v>
      </c>
      <c r="D41" s="5">
        <f>SUM(D42)</f>
        <v>167997.06</v>
      </c>
      <c r="E41" s="5">
        <f t="shared" ref="E41" si="5">E42</f>
        <v>30.6</v>
      </c>
      <c r="F41" s="5" t="e">
        <f>E41/#REF!*100</f>
        <v>#REF!</v>
      </c>
    </row>
    <row r="42" spans="1:6" ht="76.5" customHeight="1">
      <c r="A42" s="3" t="s">
        <v>65</v>
      </c>
      <c r="B42" s="15" t="s">
        <v>46</v>
      </c>
      <c r="C42" s="5">
        <v>548997.77</v>
      </c>
      <c r="D42" s="5">
        <v>167997.06</v>
      </c>
      <c r="E42" s="5">
        <f>E43</f>
        <v>30.6</v>
      </c>
      <c r="F42" s="8" t="e">
        <f>E42/#REF!*100</f>
        <v>#REF!</v>
      </c>
    </row>
    <row r="43" spans="1:6" ht="91.5" customHeight="1">
      <c r="A43" s="3" t="s">
        <v>64</v>
      </c>
      <c r="B43" s="15" t="s">
        <v>47</v>
      </c>
      <c r="C43" s="10">
        <v>548997.77</v>
      </c>
      <c r="D43" s="10">
        <v>167997.06</v>
      </c>
      <c r="E43" s="10">
        <v>30.6</v>
      </c>
      <c r="F43" s="8" t="e">
        <f>E43/#REF!*100</f>
        <v>#REF!</v>
      </c>
    </row>
    <row r="44" spans="1:6" ht="91.5" customHeight="1">
      <c r="A44" s="3" t="s">
        <v>82</v>
      </c>
      <c r="B44" s="4" t="s">
        <v>81</v>
      </c>
      <c r="C44" s="10">
        <v>35000</v>
      </c>
      <c r="D44" s="10">
        <v>35000</v>
      </c>
      <c r="E44" s="10">
        <v>100</v>
      </c>
      <c r="F44" s="8"/>
    </row>
    <row r="45" spans="1:6" ht="91.5" customHeight="1">
      <c r="A45" s="3" t="s">
        <v>83</v>
      </c>
      <c r="B45" s="15" t="s">
        <v>80</v>
      </c>
      <c r="C45" s="10">
        <v>35000</v>
      </c>
      <c r="D45" s="10">
        <v>35000</v>
      </c>
      <c r="E45" s="10">
        <v>100</v>
      </c>
      <c r="F45" s="8"/>
    </row>
    <row r="46" spans="1:6" ht="91.5" customHeight="1">
      <c r="A46" s="3" t="s">
        <v>84</v>
      </c>
      <c r="B46" s="15" t="s">
        <v>80</v>
      </c>
      <c r="C46" s="10">
        <v>35000</v>
      </c>
      <c r="D46" s="10">
        <v>35000</v>
      </c>
      <c r="E46" s="10">
        <v>100</v>
      </c>
      <c r="F46" s="8"/>
    </row>
    <row r="47" spans="1:6" ht="18.75">
      <c r="A47" s="16"/>
      <c r="B47" s="4" t="s">
        <v>48</v>
      </c>
      <c r="C47" s="12">
        <f>SUM(C8+C31)</f>
        <v>2475876.73</v>
      </c>
      <c r="D47" s="12">
        <f>SUM(D8+D31)</f>
        <v>969660.06</v>
      </c>
      <c r="E47" s="12">
        <v>39.200000000000003</v>
      </c>
      <c r="F47" s="5" t="e">
        <f>F8+F31</f>
        <v>#REF!</v>
      </c>
    </row>
    <row r="48" spans="1:6" ht="18.75">
      <c r="A48" s="17"/>
      <c r="B48" s="17"/>
      <c r="C48" s="17"/>
      <c r="D48" s="17"/>
      <c r="E48" s="17"/>
      <c r="F48" s="17"/>
    </row>
  </sheetData>
  <mergeCells count="6">
    <mergeCell ref="A5:F5"/>
    <mergeCell ref="E6:F6"/>
    <mergeCell ref="B1:H1"/>
    <mergeCell ref="B3:G3"/>
    <mergeCell ref="B4:F4"/>
    <mergeCell ref="B2:H2"/>
  </mergeCells>
  <pageMargins left="0.70866141732283472" right="0.70866141732283472" top="0.74803149606299213" bottom="0.74803149606299213" header="0.31496062992125984" footer="0.31496062992125984"/>
  <pageSetup paperSize="9" scale="50" fitToHeight="3" orientation="portrait" horizontalDpi="180" verticalDpi="180" r:id="rId1"/>
  <rowBreaks count="1" manualBreakCount="1">
    <brk id="1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2020-08-10T06:02:14Z</dcterms:modified>
</cp:coreProperties>
</file>